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69\Downloads\"/>
    </mc:Choice>
  </mc:AlternateContent>
  <xr:revisionPtr revIDLastSave="0" documentId="8_{AC7258DD-EBC2-40D2-AFD8-A7BD0BEFA3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ći dio" sheetId="1" r:id="rId1"/>
    <sheet name="Prihodi i rashodi -ekon. klf." sheetId="2" r:id="rId2"/>
    <sheet name="Prihodi i rashodi -izvori" sheetId="3" r:id="rId3"/>
    <sheet name="Prih i rash.-progr.,funk izvori" sheetId="4" r:id="rId4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8" i="4" l="1"/>
  <c r="F148" i="4"/>
  <c r="G147" i="4"/>
  <c r="F147" i="4"/>
  <c r="G146" i="4"/>
  <c r="F146" i="4"/>
  <c r="G145" i="4"/>
  <c r="F145" i="4"/>
  <c r="G144" i="4"/>
  <c r="F144" i="4"/>
  <c r="G143" i="4"/>
  <c r="F143" i="4"/>
  <c r="G142" i="4"/>
  <c r="F142" i="4"/>
  <c r="G141" i="4"/>
  <c r="F141" i="4"/>
  <c r="E140" i="4"/>
  <c r="D140" i="4"/>
  <c r="G137" i="4"/>
  <c r="F137" i="4"/>
  <c r="E136" i="4"/>
  <c r="D136" i="4"/>
  <c r="G136" i="4" s="1"/>
  <c r="G133" i="4"/>
  <c r="F133" i="4"/>
  <c r="G132" i="4"/>
  <c r="F132" i="4"/>
  <c r="E131" i="4"/>
  <c r="G131" i="4" s="1"/>
  <c r="D131" i="4"/>
  <c r="F131" i="4" s="1"/>
  <c r="F130" i="4"/>
  <c r="G129" i="4"/>
  <c r="F129" i="4"/>
  <c r="E128" i="4"/>
  <c r="G128" i="4" s="1"/>
  <c r="D128" i="4"/>
  <c r="F127" i="4"/>
  <c r="G126" i="4"/>
  <c r="F126" i="4"/>
  <c r="E125" i="4"/>
  <c r="D125" i="4"/>
  <c r="G123" i="4"/>
  <c r="F123" i="4"/>
  <c r="E122" i="4"/>
  <c r="G122" i="4" s="1"/>
  <c r="D122" i="4"/>
  <c r="G120" i="4"/>
  <c r="F120" i="4"/>
  <c r="G119" i="4"/>
  <c r="F119" i="4"/>
  <c r="G118" i="4"/>
  <c r="F118" i="4"/>
  <c r="G117" i="4"/>
  <c r="F117" i="4"/>
  <c r="G116" i="4"/>
  <c r="F116" i="4"/>
  <c r="G115" i="4"/>
  <c r="F115" i="4"/>
  <c r="G114" i="4"/>
  <c r="F114" i="4"/>
  <c r="E113" i="4"/>
  <c r="D113" i="4"/>
  <c r="G111" i="4"/>
  <c r="F111" i="4"/>
  <c r="G110" i="4"/>
  <c r="F110" i="4"/>
  <c r="G109" i="4"/>
  <c r="F109" i="4"/>
  <c r="G108" i="4"/>
  <c r="F108" i="4"/>
  <c r="G107" i="4"/>
  <c r="F107" i="4"/>
  <c r="G106" i="4"/>
  <c r="F106" i="4"/>
  <c r="G105" i="4"/>
  <c r="F105" i="4"/>
  <c r="G104" i="4"/>
  <c r="F104" i="4"/>
  <c r="G103" i="4"/>
  <c r="F103" i="4"/>
  <c r="G102" i="4"/>
  <c r="F102" i="4"/>
  <c r="G101" i="4"/>
  <c r="F101" i="4"/>
  <c r="G100" i="4"/>
  <c r="F100" i="4"/>
  <c r="G99" i="4"/>
  <c r="F99" i="4"/>
  <c r="G98" i="4"/>
  <c r="F98" i="4"/>
  <c r="G97" i="4"/>
  <c r="F97" i="4"/>
  <c r="G96" i="4"/>
  <c r="F96" i="4"/>
  <c r="G95" i="4"/>
  <c r="F95" i="4"/>
  <c r="G94" i="4"/>
  <c r="F94" i="4"/>
  <c r="G93" i="4"/>
  <c r="F93" i="4"/>
  <c r="G92" i="4"/>
  <c r="F92" i="4"/>
  <c r="G91" i="4"/>
  <c r="F91" i="4"/>
  <c r="G90" i="4"/>
  <c r="F90" i="4"/>
  <c r="G89" i="4"/>
  <c r="F89" i="4"/>
  <c r="G88" i="4"/>
  <c r="F88" i="4"/>
  <c r="G87" i="4"/>
  <c r="F87" i="4"/>
  <c r="G86" i="4"/>
  <c r="F86" i="4"/>
  <c r="G85" i="4"/>
  <c r="F85" i="4"/>
  <c r="G84" i="4"/>
  <c r="F84" i="4"/>
  <c r="G83" i="4"/>
  <c r="F83" i="4"/>
  <c r="F82" i="4"/>
  <c r="E82" i="4"/>
  <c r="G82" i="4" s="1"/>
  <c r="D82" i="4"/>
  <c r="F81" i="4"/>
  <c r="G80" i="4"/>
  <c r="F80" i="4"/>
  <c r="G79" i="4"/>
  <c r="F79" i="4"/>
  <c r="E78" i="4"/>
  <c r="D78" i="4"/>
  <c r="G76" i="4"/>
  <c r="F76" i="4"/>
  <c r="E75" i="4"/>
  <c r="D75" i="4"/>
  <c r="G72" i="4"/>
  <c r="F72" i="4"/>
  <c r="G71" i="4"/>
  <c r="F71" i="4"/>
  <c r="G70" i="4"/>
  <c r="F70" i="4"/>
  <c r="G69" i="4"/>
  <c r="F69" i="4"/>
  <c r="G68" i="4"/>
  <c r="F68" i="4"/>
  <c r="G67" i="4"/>
  <c r="F67" i="4"/>
  <c r="G66" i="4"/>
  <c r="F66" i="4"/>
  <c r="G65" i="4"/>
  <c r="F65" i="4"/>
  <c r="G64" i="4"/>
  <c r="F64" i="4"/>
  <c r="E63" i="4"/>
  <c r="D63" i="4"/>
  <c r="G63" i="4" s="1"/>
  <c r="G61" i="4"/>
  <c r="F61" i="4"/>
  <c r="G60" i="4"/>
  <c r="F60" i="4"/>
  <c r="E59" i="4"/>
  <c r="D59" i="4"/>
  <c r="G59" i="4" s="1"/>
  <c r="G57" i="4"/>
  <c r="F57" i="4"/>
  <c r="G56" i="4"/>
  <c r="F56" i="4"/>
  <c r="G55" i="4"/>
  <c r="F55" i="4"/>
  <c r="E54" i="4"/>
  <c r="D54" i="4"/>
  <c r="G52" i="4"/>
  <c r="F52" i="4"/>
  <c r="G51" i="4"/>
  <c r="F51" i="4"/>
  <c r="G50" i="4"/>
  <c r="F50" i="4"/>
  <c r="G49" i="4"/>
  <c r="F49" i="4"/>
  <c r="G48" i="4"/>
  <c r="F48" i="4"/>
  <c r="G47" i="4"/>
  <c r="F47" i="4"/>
  <c r="G46" i="4"/>
  <c r="F46" i="4"/>
  <c r="G45" i="4"/>
  <c r="F45" i="4"/>
  <c r="G44" i="4"/>
  <c r="F44" i="4"/>
  <c r="G43" i="4"/>
  <c r="F43" i="4"/>
  <c r="G42" i="4"/>
  <c r="F42" i="4"/>
  <c r="G41" i="4"/>
  <c r="F41" i="4"/>
  <c r="G40" i="4"/>
  <c r="F40" i="4"/>
  <c r="G39" i="4"/>
  <c r="F39" i="4"/>
  <c r="G38" i="4"/>
  <c r="F38" i="4"/>
  <c r="G37" i="4"/>
  <c r="F37" i="4"/>
  <c r="G36" i="4"/>
  <c r="F36" i="4"/>
  <c r="G35" i="4"/>
  <c r="F35" i="4"/>
  <c r="G34" i="4"/>
  <c r="F34" i="4"/>
  <c r="G33" i="4"/>
  <c r="F33" i="4"/>
  <c r="G32" i="4"/>
  <c r="F32" i="4"/>
  <c r="G31" i="4"/>
  <c r="F31" i="4"/>
  <c r="G30" i="4"/>
  <c r="F30" i="4"/>
  <c r="G29" i="4"/>
  <c r="F29" i="4"/>
  <c r="G28" i="4"/>
  <c r="F28" i="4"/>
  <c r="G27" i="4"/>
  <c r="F27" i="4"/>
  <c r="G26" i="4"/>
  <c r="F26" i="4"/>
  <c r="G25" i="4"/>
  <c r="F25" i="4"/>
  <c r="G24" i="4"/>
  <c r="F24" i="4"/>
  <c r="G23" i="4"/>
  <c r="F23" i="4"/>
  <c r="G22" i="4"/>
  <c r="F22" i="4"/>
  <c r="G21" i="4"/>
  <c r="F21" i="4"/>
  <c r="G20" i="4"/>
  <c r="F20" i="4"/>
  <c r="G19" i="4"/>
  <c r="F19" i="4"/>
  <c r="G18" i="4"/>
  <c r="F18" i="4"/>
  <c r="G17" i="4"/>
  <c r="F17" i="4"/>
  <c r="G16" i="4"/>
  <c r="F16" i="4"/>
  <c r="G15" i="4"/>
  <c r="F15" i="4"/>
  <c r="G14" i="4"/>
  <c r="F14" i="4"/>
  <c r="G13" i="4"/>
  <c r="F13" i="4"/>
  <c r="G12" i="4"/>
  <c r="F12" i="4"/>
  <c r="G11" i="4"/>
  <c r="F11" i="4"/>
  <c r="G10" i="4"/>
  <c r="F10" i="4"/>
  <c r="G9" i="4"/>
  <c r="F9" i="4"/>
  <c r="G8" i="4"/>
  <c r="F8" i="4"/>
  <c r="G7" i="4"/>
  <c r="F7" i="4"/>
  <c r="G6" i="4"/>
  <c r="F6" i="4"/>
  <c r="E5" i="4"/>
  <c r="D5" i="4"/>
  <c r="G5" i="4" s="1"/>
  <c r="G33" i="3"/>
  <c r="F33" i="3"/>
  <c r="G32" i="3"/>
  <c r="F32" i="3"/>
  <c r="G31" i="3"/>
  <c r="F31" i="3"/>
  <c r="G30" i="3"/>
  <c r="F30" i="3"/>
  <c r="G29" i="3"/>
  <c r="F29" i="3"/>
  <c r="G28" i="3"/>
  <c r="F28" i="3"/>
  <c r="G27" i="3"/>
  <c r="F27" i="3"/>
  <c r="G26" i="3"/>
  <c r="F26" i="3"/>
  <c r="G25" i="3"/>
  <c r="F25" i="3"/>
  <c r="G24" i="3"/>
  <c r="F24" i="3"/>
  <c r="G23" i="3"/>
  <c r="F23" i="3"/>
  <c r="G22" i="3"/>
  <c r="F22" i="3"/>
  <c r="G21" i="3"/>
  <c r="F21" i="3"/>
  <c r="G15" i="3"/>
  <c r="F15" i="3"/>
  <c r="G14" i="3"/>
  <c r="F14" i="3"/>
  <c r="G13" i="3"/>
  <c r="F13" i="3"/>
  <c r="G12" i="3"/>
  <c r="F12" i="3"/>
  <c r="G11" i="3"/>
  <c r="F11" i="3"/>
  <c r="G10" i="3"/>
  <c r="F10" i="3"/>
  <c r="G9" i="3"/>
  <c r="F9" i="3"/>
  <c r="G8" i="3"/>
  <c r="F8" i="3"/>
  <c r="G7" i="3"/>
  <c r="F7" i="3"/>
  <c r="G6" i="3"/>
  <c r="F6" i="3"/>
  <c r="G5" i="3"/>
  <c r="F5" i="3"/>
  <c r="G4" i="3"/>
  <c r="F4" i="3"/>
  <c r="G3" i="3"/>
  <c r="F3" i="3"/>
  <c r="G108" i="2"/>
  <c r="F108" i="2"/>
  <c r="G107" i="2"/>
  <c r="F107" i="2"/>
  <c r="G106" i="2"/>
  <c r="F106" i="2"/>
  <c r="G105" i="2"/>
  <c r="F105" i="2"/>
  <c r="G104" i="2"/>
  <c r="F104" i="2"/>
  <c r="G103" i="2"/>
  <c r="F103" i="2"/>
  <c r="G102" i="2"/>
  <c r="F102" i="2"/>
  <c r="G101" i="2"/>
  <c r="F101" i="2"/>
  <c r="G100" i="2"/>
  <c r="F100" i="2"/>
  <c r="G99" i="2"/>
  <c r="F99" i="2"/>
  <c r="G98" i="2"/>
  <c r="F98" i="2"/>
  <c r="G97" i="2"/>
  <c r="F97" i="2"/>
  <c r="G96" i="2"/>
  <c r="F96" i="2"/>
  <c r="G95" i="2"/>
  <c r="F95" i="2"/>
  <c r="F94" i="2"/>
  <c r="E94" i="2"/>
  <c r="D94" i="2"/>
  <c r="G94" i="2" s="1"/>
  <c r="C94" i="2"/>
  <c r="B94" i="2"/>
  <c r="F93" i="2"/>
  <c r="E93" i="2"/>
  <c r="D93" i="2"/>
  <c r="G93" i="2" s="1"/>
  <c r="C93" i="2"/>
  <c r="B93" i="2"/>
  <c r="G92" i="2"/>
  <c r="F92" i="2"/>
  <c r="G91" i="2"/>
  <c r="F91" i="2"/>
  <c r="G90" i="2"/>
  <c r="F90" i="2"/>
  <c r="G89" i="2"/>
  <c r="F89" i="2"/>
  <c r="G88" i="2"/>
  <c r="F88" i="2"/>
  <c r="G87" i="2"/>
  <c r="F87" i="2"/>
  <c r="G86" i="2"/>
  <c r="F86" i="2"/>
  <c r="G85" i="2"/>
  <c r="F85" i="2"/>
  <c r="G84" i="2"/>
  <c r="F84" i="2"/>
  <c r="G83" i="2"/>
  <c r="F83" i="2"/>
  <c r="G82" i="2"/>
  <c r="F82" i="2"/>
  <c r="G81" i="2"/>
  <c r="F81" i="2"/>
  <c r="G80" i="2"/>
  <c r="F80" i="2"/>
  <c r="G79" i="2"/>
  <c r="F79" i="2"/>
  <c r="G78" i="2"/>
  <c r="F78" i="2"/>
  <c r="G77" i="2"/>
  <c r="F77" i="2"/>
  <c r="G76" i="2"/>
  <c r="F76" i="2"/>
  <c r="G75" i="2"/>
  <c r="F75" i="2"/>
  <c r="G74" i="2"/>
  <c r="F74" i="2"/>
  <c r="G73" i="2"/>
  <c r="F73" i="2"/>
  <c r="G72" i="2"/>
  <c r="F72" i="2"/>
  <c r="G71" i="2"/>
  <c r="F71" i="2"/>
  <c r="G70" i="2"/>
  <c r="F70" i="2"/>
  <c r="G69" i="2"/>
  <c r="F69" i="2"/>
  <c r="G68" i="2"/>
  <c r="F68" i="2"/>
  <c r="G67" i="2"/>
  <c r="F67" i="2"/>
  <c r="G66" i="2"/>
  <c r="F66" i="2"/>
  <c r="G65" i="2"/>
  <c r="F65" i="2"/>
  <c r="G64" i="2"/>
  <c r="F64" i="2"/>
  <c r="G63" i="2"/>
  <c r="F63" i="2"/>
  <c r="G62" i="2"/>
  <c r="F62" i="2"/>
  <c r="G61" i="2"/>
  <c r="F61" i="2"/>
  <c r="G60" i="2"/>
  <c r="F60" i="2"/>
  <c r="G59" i="2"/>
  <c r="F59" i="2"/>
  <c r="G58" i="2"/>
  <c r="F58" i="2"/>
  <c r="G57" i="2"/>
  <c r="F57" i="2"/>
  <c r="G56" i="2"/>
  <c r="F56" i="2"/>
  <c r="G55" i="2"/>
  <c r="F55" i="2"/>
  <c r="G54" i="2"/>
  <c r="F54" i="2"/>
  <c r="G53" i="2"/>
  <c r="F53" i="2"/>
  <c r="G52" i="2"/>
  <c r="F52" i="2"/>
  <c r="G51" i="2"/>
  <c r="F51" i="2"/>
  <c r="G50" i="2"/>
  <c r="F50" i="2"/>
  <c r="G49" i="2"/>
  <c r="F49" i="2"/>
  <c r="G48" i="2"/>
  <c r="F48" i="2"/>
  <c r="G47" i="2"/>
  <c r="F47" i="2"/>
  <c r="G46" i="2"/>
  <c r="F46" i="2"/>
  <c r="G45" i="2"/>
  <c r="F45" i="2"/>
  <c r="G44" i="2"/>
  <c r="F44" i="2"/>
  <c r="G43" i="2"/>
  <c r="F43" i="2"/>
  <c r="G42" i="2"/>
  <c r="F42" i="2"/>
  <c r="G41" i="2"/>
  <c r="F41" i="2"/>
  <c r="G40" i="2"/>
  <c r="F40" i="2"/>
  <c r="G39" i="2"/>
  <c r="F39" i="2"/>
  <c r="G38" i="2"/>
  <c r="F38" i="2"/>
  <c r="G37" i="2"/>
  <c r="F37" i="2"/>
  <c r="G35" i="2"/>
  <c r="F35" i="2"/>
  <c r="G34" i="2"/>
  <c r="F34" i="2"/>
  <c r="G33" i="2"/>
  <c r="F33" i="2"/>
  <c r="G32" i="2"/>
  <c r="F32" i="2"/>
  <c r="G31" i="2"/>
  <c r="F31" i="2"/>
  <c r="G30" i="2"/>
  <c r="F30" i="2"/>
  <c r="G29" i="2"/>
  <c r="F29" i="2"/>
  <c r="G28" i="2"/>
  <c r="F28" i="2"/>
  <c r="G27" i="2"/>
  <c r="F27" i="2"/>
  <c r="G26" i="2"/>
  <c r="F26" i="2"/>
  <c r="G25" i="2"/>
  <c r="F25" i="2"/>
  <c r="G24" i="2"/>
  <c r="F24" i="2"/>
  <c r="G23" i="2"/>
  <c r="F23" i="2"/>
  <c r="G22" i="2"/>
  <c r="F22" i="2"/>
  <c r="G21" i="2"/>
  <c r="F21" i="2"/>
  <c r="G20" i="2"/>
  <c r="F20" i="2"/>
  <c r="G19" i="2"/>
  <c r="F19" i="2"/>
  <c r="G18" i="2"/>
  <c r="B18" i="2"/>
  <c r="F18" i="2" s="1"/>
  <c r="E17" i="2"/>
  <c r="G17" i="2" s="1"/>
  <c r="C17" i="2"/>
  <c r="G16" i="2"/>
  <c r="F16" i="2"/>
  <c r="G15" i="2"/>
  <c r="F15" i="2"/>
  <c r="G14" i="2"/>
  <c r="F14" i="2"/>
  <c r="G13" i="2"/>
  <c r="F13" i="2"/>
  <c r="G12" i="2"/>
  <c r="F12" i="2"/>
  <c r="G11" i="2"/>
  <c r="F11" i="2"/>
  <c r="G10" i="2"/>
  <c r="F10" i="2"/>
  <c r="G9" i="2"/>
  <c r="F9" i="2"/>
  <c r="G8" i="2"/>
  <c r="F8" i="2"/>
  <c r="G7" i="2"/>
  <c r="F7" i="2"/>
  <c r="G6" i="2"/>
  <c r="F6" i="2"/>
  <c r="G5" i="2"/>
  <c r="F5" i="2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54" i="4" l="1"/>
  <c r="G113" i="4"/>
  <c r="F128" i="4"/>
  <c r="G78" i="4"/>
  <c r="G140" i="4"/>
  <c r="G125" i="4"/>
  <c r="G75" i="4"/>
  <c r="F125" i="4"/>
  <c r="B17" i="2"/>
  <c r="F17" i="2" s="1"/>
</calcChain>
</file>

<file path=xl/sharedStrings.xml><?xml version="1.0" encoding="utf-8"?>
<sst xmlns="http://schemas.openxmlformats.org/spreadsheetml/2006/main" count="353" uniqueCount="266">
  <si>
    <t>Na temelju Zakona o proračunu ("Narodne novine“ broj 87/08, 136/12 i 15/15, 144/21),i Pravilnika o polugodišnjem i godišnjem izvještaju o izvršenju proračuna ("Narodne novine" 24/13, 102/17 i 1/20) OSNOVNA ŠKOLA BENKOVAC" podnosi školskom odboru:</t>
  </si>
  <si>
    <t>POLUGODIŠNJI IZVJEŠTAJ O IZVRŠENJU FINANCIJSKOG PLANA ZA 01.01.-30.06.2026. G</t>
  </si>
  <si>
    <t>OSNOVNE ŠKOLE BENKOVAC,BENKOVAC</t>
  </si>
  <si>
    <t>I. OPĆI DIO</t>
  </si>
  <si>
    <t>Financijski plan  OSNOVNA ŠKOLA BENKOVAC za 2026. godinu</t>
  </si>
  <si>
    <t>A. RAČUN PRIHODA I RASHODA</t>
  </si>
  <si>
    <t>PRIHODI I RASHODI</t>
  </si>
  <si>
    <t>Ostvarenje/Izvršenje 30.06.2025.</t>
  </si>
  <si>
    <t>Izvorni plan 2026.</t>
  </si>
  <si>
    <t>Tekući plan 2026.</t>
  </si>
  <si>
    <t>Ostvarenje/Izvršenje 30.06.2026.</t>
  </si>
  <si>
    <t>Indeks 5/2.</t>
  </si>
  <si>
    <t>Indeks 5/4.</t>
  </si>
  <si>
    <t>6 Prihodi poslovanja</t>
  </si>
  <si>
    <t>7 Prihodi od prodaje nefinancijske imovine</t>
  </si>
  <si>
    <t>9 - Preneseni višak/manjak prethodnih godina</t>
  </si>
  <si>
    <t>PRIHODI I PRENESENI REZULTAT UKUPNO</t>
  </si>
  <si>
    <t>3 Rashodi poslovanja</t>
  </si>
  <si>
    <t>4 Rashodi za nabavu nefinancijske imovine</t>
  </si>
  <si>
    <t>RASHODI UKUPNO</t>
  </si>
  <si>
    <t>UKUPNI VIŠAK/MANJAK ZA POKRIĆE</t>
  </si>
  <si>
    <t>B. RAČUN FINANCIRANJA</t>
  </si>
  <si>
    <t>Indeks 4./1. (5.)</t>
  </si>
  <si>
    <t>Indeks 4./3. (6.)</t>
  </si>
  <si>
    <t>Oznaka</t>
  </si>
  <si>
    <t>Ostvarenje/Izvršenje 2025. (1)</t>
  </si>
  <si>
    <t>Izvorni plan (2.)</t>
  </si>
  <si>
    <t>Tekući plan (3.)</t>
  </si>
  <si>
    <t>Ostvarenje/Izvršenje  2026.(4.)</t>
  </si>
  <si>
    <t>8 Primici od financijske imovine i zaduživanja</t>
  </si>
  <si>
    <t>5  Izdaci za financijsku imovinu i otplate zajmova</t>
  </si>
  <si>
    <t>Neto zaduživanje/financiranje</t>
  </si>
  <si>
    <t>KONTROLA REZULTATA PREMA PR-RAS-u</t>
  </si>
  <si>
    <t>Pokazatelj</t>
  </si>
  <si>
    <t>Prethodno razdoblje</t>
  </si>
  <si>
    <t>30.06.2026.</t>
  </si>
  <si>
    <t>Manjak tekućeg izvještajnog razdoblja</t>
  </si>
  <si>
    <t>ost./izv.2026</t>
  </si>
  <si>
    <t>Preneseni manjak prethodnih godina</t>
  </si>
  <si>
    <t>Manjak za pokriće u sljedećem razdoblju</t>
  </si>
  <si>
    <t>Izvor 42 – informativno, ne pribraja se ponovno rezultatu</t>
  </si>
  <si>
    <t>Konačni rezultat škole prema PR-RAS-u</t>
  </si>
  <si>
    <t>OPĆI DIO</t>
  </si>
  <si>
    <t>PRIHODI I RASHODI 01.01-30.06.2026. PREMA EKONOMSKOJ KLASIFIKACIJI</t>
  </si>
  <si>
    <t>Brojčana oznaka i naziv računa prihoda i rashoda</t>
  </si>
  <si>
    <t>Ostvarenje preth. 2025</t>
  </si>
  <si>
    <t>Izvršenje 30.06.2026.</t>
  </si>
  <si>
    <t>63 Pomoći iz inozemstva i od subjekata unutar općeg proračuna</t>
  </si>
  <si>
    <t>634 Pomoći od izvanproračunskih korisnika</t>
  </si>
  <si>
    <t>6341 Tekuće pomoći od izvanproračunskih korisnika</t>
  </si>
  <si>
    <t>636 Pomoći proračunskim korisnicima iz proračuna koji im nije nadležan</t>
  </si>
  <si>
    <t>6361 Tekuće pomoći proračunskim korisnicima iz proračuna koji im nije nadležan</t>
  </si>
  <si>
    <t>6362 Kapitalne pomoći proračunskim korisnicima iz proračuna koji im nije nadležan</t>
  </si>
  <si>
    <t>638 Pom.i iz DP tem.prijena EU sred</t>
  </si>
  <si>
    <t>6381-Pomoći temeljem prijenosa EU sred.</t>
  </si>
  <si>
    <t>639-Prijenosi između proračunskih korisnika</t>
  </si>
  <si>
    <t>6391-Tekući prijenosiizmeđu pror.korisnika istog proračuna</t>
  </si>
  <si>
    <t>6393-Tekući prijenosi temljem EU sredstava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</si>
  <si>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</si>
  <si>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</si>
  <si>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</si>
  <si>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</si>
  <si>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661 Prihodi od prodaje proizvoda i robe te pruženih usluga</t>
  </si>
  <si>
    <t>6615 Prihodi od pruženih usluga</t>
  </si>
  <si>
    <t>663-Donacije od pravnih i fiz.osoba</t>
  </si>
  <si>
    <t>6631-Tekuće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</si>
  <si>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</si>
  <si>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</si>
  <si>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</si>
  <si>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nabavu nefinancijske imovine</t>
  </si>
  <si>
    <t>72 Prihodi od prodaje proizvedene dugotrajne imovine</t>
  </si>
  <si>
    <t>7231 Prijevozna sredstva u cestovnom prometu</t>
  </si>
  <si>
    <t>7231-Prijevozna sredstva u cestovnom prometu</t>
  </si>
  <si>
    <t>9 PRENESENI VIŠAK/MANJAK</t>
  </si>
  <si>
    <t>922 PRENESENI VIŠAK/MANJAK PRIHODA</t>
  </si>
  <si>
    <t>SVEUKUPNO PRIHODI+VIŠAK PRIHODA</t>
  </si>
  <si>
    <t>31 Rashodi za zaposlene</t>
  </si>
  <si>
    <t>311 Plaće (Bruto)</t>
  </si>
  <si>
    <t>3111 Plaće za redovan rad</t>
  </si>
  <si>
    <t>31112-Plaća pripravnik</t>
  </si>
  <si>
    <t>31113 Plaće po sudskim presudama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</si>
  <si>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</si>
  <si>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</si>
  <si>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</si>
  <si>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</si>
  <si>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</si>
  <si>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</si>
  <si>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</si>
  <si>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</si>
  <si>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</si>
  <si>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3214-Ostale naknade zaposlenima</t>
  </si>
  <si>
    <t>32149-Oatale naknade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</si>
  <si>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</si>
  <si>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</si>
  <si>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</si>
  <si>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</si>
  <si>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</si>
  <si>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</si>
  <si>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</si>
  <si>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</si>
  <si>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</si>
  <si>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</si>
  <si>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3234 Komunalne usluge</t>
  </si>
  <si>
    <t>3235-Zakupnine i najamnine</t>
  </si>
  <si>
    <t>3236 Zdravstvene i veterinarske usluge</t>
  </si>
  <si>
    <t>3237 Intelektualne i osobne usluge</t>
  </si>
  <si>
    <t>3238 Računalne usluge</t>
  </si>
  <si>
    <t>3239 Ostale usluge</t>
  </si>
  <si>
    <t>324-Naknade troškova osobama izvan radnog odnosa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</si>
  <si>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</si>
  <si>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</si>
  <si>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</si>
  <si>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</si>
  <si>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3294 Članarine</t>
  </si>
  <si>
    <t>3295 Pristojbe i naknade</t>
  </si>
  <si>
    <t>3296 Troškovi sudskih postupaka</t>
  </si>
  <si>
    <t>3299 Ostali nespomenuti rashodi poslovanja</t>
  </si>
  <si>
    <t>324 Naknade troš.osob.izvan RO</t>
  </si>
  <si>
    <t>32412 Naknade ostalih troškova</t>
  </si>
  <si>
    <t>34-Financijski rashodi</t>
  </si>
  <si>
    <t>343 Ostali financijski rashodi</t>
  </si>
  <si>
    <t>3431-Bankarske usluge i usluge platnog prometa</t>
  </si>
  <si>
    <t>34333-Zatezne kamate</t>
  </si>
  <si>
    <t>372-ostale naknade građanima i kućanstvima iz proračuna</t>
  </si>
  <si>
    <t>3721-Naknade građanima u novcu</t>
  </si>
  <si>
    <t>3722-Naknade građanima u naravi</t>
  </si>
  <si>
    <t>3729-Ostale naknade iz proračuna u naravi</t>
  </si>
  <si>
    <t>381-tekuće donacije</t>
  </si>
  <si>
    <t>381-tekuće donacije u naravi</t>
  </si>
  <si>
    <t>41 Rashodi za nabavu nem.imovine</t>
  </si>
  <si>
    <t>412 Nematerijalna imovina</t>
  </si>
  <si>
    <t>4123 Licence</t>
  </si>
  <si>
    <t>42 Rashodi za nabavu proizvedene dugotrajne imovine</t>
  </si>
  <si>
    <t>422 Postrojenja i oprema</t>
  </si>
  <si>
    <t>4221 Uredska oprema i namještaj</t>
  </si>
  <si>
    <t>4222 Komunikacijska oprema</t>
  </si>
  <si>
    <t>4223 Oprema za održavanje i zaštitu</t>
  </si>
  <si>
    <t>4225 Uređaji,strojevi i oprema</t>
  </si>
  <si>
    <t>424-KNJIGE ,UMJETNIČAK DJELA</t>
  </si>
  <si>
    <t>4241-Knjige i umjetnička djela</t>
  </si>
  <si>
    <t>451-Dodatna ulaganja u građe.objekte</t>
  </si>
  <si>
    <t>4511 Dodatna ulaganja na građevinskim objektima</t>
  </si>
  <si>
    <t>426Nematerijalna proizvedena imovina</t>
  </si>
  <si>
    <t>4264-Ostala nematerijalna imovina</t>
  </si>
  <si>
    <t>SVEUKUPNO RASHODI</t>
  </si>
  <si>
    <t>PRIHODI PO IZVORIMA FINANCIRANJA 01.01.-30.06.2026.</t>
  </si>
  <si>
    <t>Ostvarenje 30.06.2025.</t>
  </si>
  <si>
    <t>Ostvarenje 30.06.2026.</t>
  </si>
  <si>
    <t>Izvor: 110 Županija - opći prihodi i primici</t>
  </si>
  <si>
    <t>Izvor: 12 Višak/manjak prihoda - Zadarska županija</t>
  </si>
  <si>
    <t>Izvor: 451 Decentralizirane funkcije</t>
  </si>
  <si>
    <t>Izvor: 31 Vlastiti prihodi</t>
  </si>
  <si>
    <t>Izvor: 41 Prihodi po posebnim propisima</t>
  </si>
  <si>
    <t>Izvor: 42 Višak/manjak prihoda korisnika</t>
  </si>
  <si>
    <t>Izvor: 51 MZO / državni proračun</t>
  </si>
  <si>
    <t>Izvor: 52 Grad Benkovac / ostale pomoći</t>
  </si>
  <si>
    <t>Izvor: 561 Fondovi EU</t>
  </si>
  <si>
    <t>Izvor: 61 Donacije</t>
  </si>
  <si>
    <t>UKUPNO PRIHODI PR-RAS (bez prenesenog viška)</t>
  </si>
  <si>
    <t>Izvor 42 - raspoloživi preneseni višak</t>
  </si>
  <si>
    <t>UKUPNO IZVORI FINANCIRANJA</t>
  </si>
  <si>
    <t>RASHODI PO IZVORIMA FINANCIRANJA 01.01.-30.06.2026.</t>
  </si>
  <si>
    <t>RASHODI RASPOREĐENI PO IZVORIMA / GL</t>
  </si>
  <si>
    <t>USKLAĐENJE DO UKUPNOG PR-RAS RASHODA</t>
  </si>
  <si>
    <t>SVEUKUPNO RASHODI PREMA PR-RAS-u</t>
  </si>
  <si>
    <t>POLUGODIŠNJI IZVJEŠTAJ 2026. - PROGRAMSKA, FUNKCIJSKA I EKONOMSKA KLASIFIKACIJA RASHODA</t>
  </si>
  <si>
    <t>Oznaka / naziv</t>
  </si>
  <si>
    <t>Izvršenje 30.06.2025.</t>
  </si>
  <si>
    <t>Program 2202 - OSNOVNO ŠKOLSTVO - STANDARD</t>
  </si>
  <si>
    <t>Funkcija 0912 - Osnovno obrazovanje</t>
  </si>
  <si>
    <t>A2202-01 - Djelatnost osnovnih škola</t>
  </si>
  <si>
    <t>32111 - DNEVNICE ZA SLUŽBENI PUT U ZEMLJI</t>
  </si>
  <si>
    <t>32113 - NAKNADE ZA SMJEŠTAJ NA SLUŽBENOM PUTU U ZEMLJI</t>
  </si>
  <si>
    <t>32115 - NAKNADE ZA PRIJEVOZ NA SLUŽBENOM PUTU U ZEMLJI</t>
  </si>
  <si>
    <t>32119 - OSTALI RASHODI ZA SLUŽBENA PUTOVANJA</t>
  </si>
  <si>
    <t>32131 - SEMINARI, SAVJETOVANJA I SIMPOZIJI</t>
  </si>
  <si>
    <t>32211 - UREDSKI MATERIJAL</t>
  </si>
  <si>
    <t>32214 - MATERIJAL I SREDSTVA ZA ČIŠĆENJE I ODRŽAVANJE</t>
  </si>
  <si>
    <t>32216 - MATERIJAL ZA HIGIJENSKE POTREBE I NJEGU</t>
  </si>
  <si>
    <t>32221 - OSNOVNI MATERIJAL I SIROVINE</t>
  </si>
  <si>
    <t>32231 - ELEKTRIČNA ENERGIJA</t>
  </si>
  <si>
    <t>322311 - ELEKTRIČNA ENERGIJA PREMA SPORAZUMU SŠ KNEZA BRANIMIRA</t>
  </si>
  <si>
    <t>32234 - MOTORNI BENZIN I DIZEL GORIVO</t>
  </si>
  <si>
    <t>32239 - Ugljen, drva i teško ulje</t>
  </si>
  <si>
    <t>32241 - MATERIJAL I DIJELOVI ZA TEK.I INV.ODRŽAVANJE GRAĐ.OBJEKATA</t>
  </si>
  <si>
    <t>32242 - MATERIJAL I DIJELOVI ZA TEK.I INV.ODRŽ. POSTROJENJA I OPREME</t>
  </si>
  <si>
    <t>32251 - SITNI INVENTAR</t>
  </si>
  <si>
    <t>32271 - RADNA I ZAŠTITNA OBUĆA I ODJEĆA</t>
  </si>
  <si>
    <t>32311 - USLUGE TELEFONA, TELEFAKSA</t>
  </si>
  <si>
    <t>32313 - POŠTARINA (PISMA, TISKANICE I SL.)</t>
  </si>
  <si>
    <t>32314 - RENT-A-CAR I TAXI PRIJEVOZ</t>
  </si>
  <si>
    <t>32321 - Usluge tekućeg i investicijskog održ.</t>
  </si>
  <si>
    <t>32322 - USLUGE TEKUĆEG I INVEST. ODRŽAVANJA POSTROJENJA I OPREME</t>
  </si>
  <si>
    <t>32332 - TISAK</t>
  </si>
  <si>
    <t>32341 - OPSKRBA VODOM</t>
  </si>
  <si>
    <t>32342 - IZNOŠENJE I ODVOZ SMEĆA</t>
  </si>
  <si>
    <t>32343 - DERATIZACIJA I DEZINSEKCIJA</t>
  </si>
  <si>
    <t>32345 - USLUGE ČIŠĆENJA, PRANJA I SLIČNO</t>
  </si>
  <si>
    <t>32348 - KOMUNALNA NAKNADA</t>
  </si>
  <si>
    <t>323481 - KOMUNALNE USLUGE PREMA SPORAZUMU SŠ KNEZA BRANIMIRA</t>
  </si>
  <si>
    <t>32349 - OSTALE KOMUNALNE USLUGE</t>
  </si>
  <si>
    <t>32353 - Zakupnine i najamnine</t>
  </si>
  <si>
    <t>32354 - USLUGE PRIJEVOZA UČENIKA-NAJAM AUTOBUSA</t>
  </si>
  <si>
    <t>32359 - OSTALE NAJAMNINE I ZAKUPNINE</t>
  </si>
  <si>
    <t>32361 - Zdravstvene i veterinarske usluge</t>
  </si>
  <si>
    <t>32371 - AUTORSKI HONORARI</t>
  </si>
  <si>
    <t>32373 - USLUGE ODVJETNIKA I PRAVNOG SAVJETOVANJA</t>
  </si>
  <si>
    <t>32379 - OSTALE INTELEKTUALNE USLUGE</t>
  </si>
  <si>
    <t>32381 - USLUGE AŽURIRANJA RAČUNALNIH BAZA</t>
  </si>
  <si>
    <t>32382 - USLUGE RAZVOJA SOFTWAREA</t>
  </si>
  <si>
    <t>32389 - OSTALE RAČUNALNE USLUGE</t>
  </si>
  <si>
    <t>32922 - PREMIJE OSIGURANJA OSTALE IMOVINE</t>
  </si>
  <si>
    <t>32941 - TUZEMNE ČLANARINE</t>
  </si>
  <si>
    <t>32955 - NOVČANA NAKNADA POSLODAVCA ZBOG NEZAPOŠLJAVANJA OSOBA S INVALIDITETOM</t>
  </si>
  <si>
    <t>32959 - Pristojbe i naknade</t>
  </si>
  <si>
    <t>34312 - USLUGE PLATNOG PROMETA</t>
  </si>
  <si>
    <t>37219 - OSTALE NAKNADE IZ PRORAČUNA U NOVCU</t>
  </si>
  <si>
    <t>42211 - RAČUNALA I RAČUNALNA OPREMA</t>
  </si>
  <si>
    <t>K2202-02 - NABAVA PROIZVEDENE DUGOTRAJNE IMOVINE</t>
  </si>
  <si>
    <t>42212 - UREDSKI NAMJEŠTAJ</t>
  </si>
  <si>
    <t>45111 - DODATNA ULAGANJA NA GRAĐEVINSKIM OBJEKTIMA</t>
  </si>
  <si>
    <t>T2202-03 - Hitne intervencije u osnovnim školama</t>
  </si>
  <si>
    <t>A2202-04 - Administracija i upravljanje</t>
  </si>
  <si>
    <t>31111 - PLAĆE ZA ZAPOSLENE</t>
  </si>
  <si>
    <t>3121 - Ostali rashodi za zaposlene</t>
  </si>
  <si>
    <t>31212 - NAGRADE</t>
  </si>
  <si>
    <t>31215 - NAKNADE ZA BOLEST, INVALIDNOST I SMRTNI SLUČAJ</t>
  </si>
  <si>
    <t>312161 - JUBILARNA NAGRADA-NEOPOREZIVI DIO</t>
  </si>
  <si>
    <t>31219 - OSTALI NENAVEDENI RASHODI ZA ZAPOSLENE</t>
  </si>
  <si>
    <t>31321 - DOPRINOSI ZA OBVEZNO ZDRAVSTVENO OSIGURANJE</t>
  </si>
  <si>
    <t>32121 - NAKNADE ZA PRIJEVOZ NA POSAO I S POSLA</t>
  </si>
  <si>
    <t>Program 2203 - OSNOVNO ŠKOLSTVO - IZNAD STANDARDA</t>
  </si>
  <si>
    <t>T2203-02 - Projektna dokumentacija-javne potrebe</t>
  </si>
  <si>
    <t>42641 - OSTALA MATERIJALNA NEPROIZVEDENA IMOVINA</t>
  </si>
  <si>
    <t>T2203-03 - Kapitalna ulaganja u osnovnim školama</t>
  </si>
  <si>
    <t>A2203-04 - POdizanje kvalitete i standarda u školstvu</t>
  </si>
  <si>
    <t>31213 - Darovi</t>
  </si>
  <si>
    <t>31216 - Regres za godišnji odmor</t>
  </si>
  <si>
    <t>32149 - OSTALE NAKNADE TROŠKOVA ZAPOSLENIMA</t>
  </si>
  <si>
    <t>32224 - NAMIRNICE</t>
  </si>
  <si>
    <t>32372 - Ugovori o djelu</t>
  </si>
  <si>
    <t>32394 - Usluge pri registgraciji prijevoznih sredstava</t>
  </si>
  <si>
    <t>32931 - REPREZENTACIJA</t>
  </si>
  <si>
    <t>34333 - Zatezne kamate iz poslovnih odnosa</t>
  </si>
  <si>
    <t>37221 - SUFINANCIRANJE CIJENE PRIJEVOZA</t>
  </si>
  <si>
    <t>37229 - Ostale naknade iz proračuna u naravi</t>
  </si>
  <si>
    <t>42231 - OPREMA ZA GRIJANJE, VENTILACIJU I HLAĐENJE</t>
  </si>
  <si>
    <t>42271 - Uređaji,strojevi i opr.za ostale namjene</t>
  </si>
  <si>
    <t>42411 - Knjige</t>
  </si>
  <si>
    <t>A2203-14 - Natjecanja i smotre OŠ</t>
  </si>
  <si>
    <t>32355 - Zakupnine i najamnine</t>
  </si>
  <si>
    <t>32912 - NAKNADE ČLANOVIMA POVJERENSTAVA</t>
  </si>
  <si>
    <t>32999 - Ostali nespomenuti rashodi poslovanja</t>
  </si>
  <si>
    <t>Funkcija 0960 - Osnovno obrazovanje</t>
  </si>
  <si>
    <t>A2203-27 - Udžbenici</t>
  </si>
  <si>
    <t>A2203-30 - Produženi boravak</t>
  </si>
  <si>
    <t>A2203-33 - Prehrana za učenike</t>
  </si>
  <si>
    <t>A2203-34 - Zalihe menstrualnih higijenskih potrepština</t>
  </si>
  <si>
    <t>38129 - Materijal za hig. potrebe i njegu</t>
  </si>
  <si>
    <t>Program 4302 - POTPORE ZA PRIPRAVNIŠTVO</t>
  </si>
  <si>
    <t>T4302-52 - Projekt Potpore za pripravništvo</t>
  </si>
  <si>
    <t>Program 4306 - NACIONALNI EU PROJEKTI</t>
  </si>
  <si>
    <t>T4306-03 - Inkluzija-korak bliže društvu bez prepreka faza V.</t>
  </si>
  <si>
    <t>Dodatno iz GL: konto 32344 – dimnjačarske i ekološke usluge</t>
  </si>
  <si>
    <t>Dodatno iz GL: konto 45111 – ulaganja u građevinske objekte</t>
  </si>
  <si>
    <t>Preostalo usklađenje do ukupnog rashoda PR-RAS-a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</si>
</sst>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9" x14ac:knownFonts="1">
    <font>
      <sz val="11"/>
      <color theme="1"/>
      <name val="Calibri"/>
    </font>
    <font>
      <sz val="11"/>
      <color theme="1"/>
      <name val="Calibri"/>
    </font>
    <font>
      <sz val="18"/>
      <color theme="3"/>
      <name val="Calibri Light"/>
    </font>
    <font>
      <b/>
      <sz val="15"/>
      <color theme="3"/>
      <name val="Calibri"/>
    </font>
    <font>
      <b/>
      <sz val="13"/>
      <color theme="3"/>
      <name val="Calibri"/>
    </font>
    <font>
      <b/>
      <sz val="11"/>
      <color theme="3"/>
      <name val="Calibri"/>
    </font>
    <font>
      <sz val="11"/>
      <color rgb="FF006100"/>
      <name val="Calibri"/>
    </font>
    <font>
      <sz val="11"/>
      <color rgb="FF9C0006"/>
      <name val="Calibri"/>
    </font>
    <font>
      <sz val="11"/>
      <color rgb="FF9C6500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sz val="11"/>
      <color rgb="FFFA7D00"/>
      <name val="Calibri"/>
    </font>
    <font>
      <b/>
      <sz val="11"/>
      <color theme="0"/>
      <name val="Calibri"/>
    </font>
    <font>
      <sz val="11"/>
      <color rgb="FFFF0000"/>
      <name val="Calibri"/>
    </font>
    <font>
      <i/>
      <sz val="11"/>
      <color rgb="FF7F7F7F"/>
      <name val="Calibri"/>
    </font>
    <font>
      <b/>
      <sz val="11"/>
      <color theme="1"/>
      <name val="Calibri"/>
    </font>
    <font>
      <sz val="11"/>
      <color theme="0"/>
      <name val="Calibri"/>
    </font>
    <font>
      <b/>
      <sz val="7"/>
      <color rgb="FF000000"/>
      <name val="Verdana"/>
    </font>
    <font>
      <b/>
      <sz val="9"/>
      <color rgb="FF000000"/>
      <name val="Calibri Light"/>
    </font>
    <font>
      <sz val="7"/>
      <color theme="1"/>
      <name val="Verdana"/>
    </font>
    <font>
      <b/>
      <sz val="7"/>
      <color rgb="FF000000"/>
      <name val="Arial"/>
    </font>
    <font>
      <sz val="9"/>
      <color rgb="FF000000"/>
      <name val="Calibri Light"/>
    </font>
    <font>
      <sz val="7"/>
      <color rgb="FF000000"/>
      <name val="Arial"/>
    </font>
    <font>
      <sz val="9"/>
      <color theme="1"/>
      <name val="Calibri Light"/>
    </font>
    <font>
      <b/>
      <sz val="7"/>
      <color theme="1"/>
      <name val="Verdana"/>
    </font>
    <font>
      <sz val="12"/>
      <name val="Calibri"/>
    </font>
    <font>
      <sz val="8"/>
      <color theme="1"/>
      <name val="Verdana"/>
    </font>
    <font>
      <sz val="8"/>
      <name val="Calibri"/>
    </font>
    <font>
      <b/>
      <sz val="8"/>
      <color rgb="FF000000"/>
      <name val="Verdana"/>
    </font>
    <font>
      <sz val="8"/>
      <color rgb="FF000000"/>
      <name val="Arial"/>
    </font>
    <font>
      <sz val="8"/>
      <color rgb="FF000000"/>
      <name val="Verdana"/>
    </font>
    <font>
      <b/>
      <sz val="7"/>
      <color rgb="FF000000"/>
      <name val="Microsoft Sans Serif"/>
    </font>
    <font>
      <sz val="7"/>
      <color rgb="FF000000"/>
      <name val="Microsoft Sans Serif"/>
    </font>
    <font>
      <sz val="10"/>
      <name val="Calibri"/>
    </font>
    <font>
      <sz val="9"/>
      <color theme="1"/>
      <name val="Verdana"/>
    </font>
    <font>
      <b/>
      <sz val="10"/>
      <color rgb="FF000000"/>
      <name val="Arial"/>
    </font>
    <font>
      <b/>
      <sz val="9"/>
      <color rgb="FF000000"/>
      <name val="Verdana"/>
    </font>
    <font>
      <b/>
      <sz val="9"/>
      <color rgb="FF000000"/>
      <name val="Arial"/>
    </font>
    <font>
      <sz val="9"/>
      <color rgb="FF000000"/>
      <name val="Arial"/>
    </font>
    <font>
      <b/>
      <sz val="9"/>
      <color rgb="FF000000"/>
      <name val="Microsoft Sans Serif"/>
    </font>
    <font>
      <b/>
      <sz val="9"/>
      <color theme="1"/>
      <name val="Verdana"/>
    </font>
    <font>
      <b/>
      <sz val="8"/>
      <color rgb="FF000000"/>
      <name val="Arial"/>
    </font>
    <font>
      <b/>
      <sz val="10"/>
      <color rgb="FF000000"/>
      <name val="Calibri Light"/>
    </font>
    <font>
      <sz val="9"/>
      <color rgb="FF000000"/>
      <name val="Microsoft Sans Serif"/>
    </font>
    <font>
      <sz val="9"/>
      <color theme="1"/>
      <name val="Arial"/>
    </font>
    <font>
      <sz val="10"/>
      <color theme="1"/>
      <name val="Arial"/>
    </font>
    <font>
      <b/>
      <sz val="9"/>
      <color theme="1"/>
      <name val="Arial"/>
    </font>
    <font>
      <b/>
      <sz val="10"/>
      <color rgb="FF000000"/>
      <name val="Verdana"/>
    </font>
    <font>
      <b/>
      <sz val="8"/>
      <color theme="1"/>
      <name val="Verdana"/>
    </font>
    <font>
      <b/>
      <sz val="10"/>
      <name val="Calibri"/>
    </font>
    <font>
      <b/>
      <sz val="10"/>
      <color theme="1"/>
      <name val="Arial"/>
    </font>
    <font>
      <sz val="9"/>
      <name val="Arial"/>
    </font>
    <font>
      <b/>
      <sz val="11"/>
      <color rgb="FFFFFFFF"/>
      <name val="Calibri"/>
    </font>
    <font>
      <b/>
      <sz val="13"/>
      <color rgb="FFFFFFFF"/>
      <name val="Calibri Light"/>
    </font>
    <font>
      <b/>
      <sz val="10"/>
      <color rgb="FFFFFFFF"/>
      <name val="Verdana"/>
    </font>
    <font>
      <b/>
      <sz val="10"/>
      <color rgb="FFFFFFFF"/>
      <name val="Arial"/>
    </font>
    <font>
      <sz val="10"/>
      <color rgb="FF000000"/>
      <name val="Calibri Light"/>
    </font>
    <font>
      <sz val="10"/>
      <color rgb="FF000000"/>
      <name val="Verdana"/>
    </font>
    <font>
      <sz val="10"/>
      <color rgb="FF000000"/>
      <name val="Arial"/>
    </font>
    <font>
      <sz val="10"/>
      <color rgb="FF000000"/>
      <name val="Calibri"/>
    </font>
    <font>
      <sz val="10"/>
      <color rgb="FF000000"/>
      <name val="Microsoft Sans Serif"/>
    </font>
    <font>
      <b/>
      <sz val="10"/>
      <color rgb="FFFFFFFF"/>
      <name val="Calibri"/>
    </font>
    <font>
      <b/>
      <sz val="10"/>
      <color rgb="FF000000"/>
      <name val="Calibri"/>
    </font>
    <font>
      <b/>
      <sz val="10"/>
      <color rgb="FF000000"/>
      <name val="Microsoft Sans Serif"/>
    </font>
    <font>
      <b/>
      <sz val="8"/>
      <color rgb="FFFFFFFF"/>
      <name val="Verdana"/>
    </font>
    <font>
      <b/>
      <sz val="11"/>
      <color rgb="FFC00000"/>
      <name val="Calibri"/>
    </font>
    <font>
      <b/>
      <sz val="8"/>
      <color rgb="FFC00000"/>
      <name val="Verdana"/>
    </font>
    <font>
      <b/>
      <sz val="9"/>
      <color rgb="FFC00000"/>
      <name val="Arial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5117038483843"/>
        <bgColor indexed="65"/>
      </patternFill>
    </fill>
    <fill>
      <patternFill patternType="solid">
        <fgColor theme="6" tint="0.599963377788628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9" tint="0.599963377788628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indexed="9"/>
      </patternFill>
    </fill>
    <fill>
      <patternFill patternType="solid">
        <fgColor theme="0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rgb="FFDDEBF7"/>
      </patternFill>
    </fill>
    <fill>
      <patternFill patternType="solid">
        <fgColor rgb="FF1F4E78"/>
      </patternFill>
    </fill>
    <fill>
      <patternFill patternType="solid">
        <fgColor rgb="FF5B9BD5"/>
      </patternFill>
    </fill>
    <fill>
      <patternFill patternType="solid">
        <fgColor rgb="FFFFFFFF"/>
      </patternFill>
    </fill>
    <fill>
      <patternFill patternType="solid">
        <fgColor rgb="FFD9EAD3"/>
      </patternFill>
    </fill>
    <fill>
      <patternFill patternType="solid">
        <fgColor rgb="FFC6E0B4"/>
      </patternFill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FCE4D6"/>
      </patternFill>
    </fill>
    <fill>
      <patternFill patternType="solid">
        <fgColor rgb="FFC6E0B4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9">
    <xf numFmtId="0" fontId="0" fillId="0" borderId="0" xfId="0"/>
    <xf numFmtId="0" fontId="20" fillId="0" borderId="0" xfId="0" applyFont="1" applyAlignment="1">
      <alignment wrapText="1"/>
    </xf>
    <xf numFmtId="4" fontId="19" fillId="33" borderId="11" xfId="0" applyNumberFormat="1" applyFont="1" applyFill="1" applyBorder="1" applyAlignment="1">
      <alignment horizontal="right" wrapText="1"/>
    </xf>
    <xf numFmtId="0" fontId="20" fillId="0" borderId="0" xfId="0" applyFont="1"/>
    <xf numFmtId="4" fontId="22" fillId="33" borderId="11" xfId="0" applyNumberFormat="1" applyFont="1" applyFill="1" applyBorder="1" applyAlignment="1">
      <alignment horizontal="right" wrapText="1"/>
    </xf>
    <xf numFmtId="0" fontId="24" fillId="0" borderId="0" xfId="0" applyFont="1"/>
    <xf numFmtId="4" fontId="19" fillId="34" borderId="11" xfId="0" applyNumberFormat="1" applyFont="1" applyFill="1" applyBorder="1" applyAlignment="1">
      <alignment horizontal="right" wrapText="1"/>
    </xf>
    <xf numFmtId="0" fontId="25" fillId="0" borderId="0" xfId="0" applyFont="1"/>
    <xf numFmtId="0" fontId="27" fillId="0" borderId="0" xfId="0" applyFont="1" applyAlignment="1">
      <alignment horizontal="left"/>
    </xf>
    <xf numFmtId="0" fontId="28" fillId="35" borderId="0" xfId="0" applyFont="1" applyFill="1" applyAlignment="1">
      <alignment horizontal="left" vertical="center" wrapText="1"/>
    </xf>
    <xf numFmtId="0" fontId="27" fillId="0" borderId="0" xfId="0" applyFont="1" applyAlignment="1">
      <alignment horizontal="left" wrapText="1"/>
    </xf>
    <xf numFmtId="0" fontId="29" fillId="0" borderId="10" xfId="0" applyFont="1" applyBorder="1" applyAlignment="1">
      <alignment horizontal="center" vertical="center" wrapText="1"/>
    </xf>
    <xf numFmtId="4" fontId="30" fillId="33" borderId="11" xfId="0" applyNumberFormat="1" applyFont="1" applyFill="1" applyBorder="1" applyAlignment="1">
      <alignment horizontal="right" wrapText="1"/>
    </xf>
    <xf numFmtId="4" fontId="31" fillId="33" borderId="11" xfId="0" applyNumberFormat="1" applyFont="1" applyFill="1" applyBorder="1" applyAlignment="1">
      <alignment horizontal="right" wrapText="1"/>
    </xf>
    <xf numFmtId="4" fontId="30" fillId="33" borderId="16" xfId="0" applyNumberFormat="1" applyFont="1" applyFill="1" applyBorder="1" applyAlignment="1">
      <alignment horizontal="right" wrapText="1"/>
    </xf>
    <xf numFmtId="4" fontId="24" fillId="0" borderId="0" xfId="0" applyNumberFormat="1" applyFont="1"/>
    <xf numFmtId="0" fontId="33" fillId="33" borderId="11" xfId="0" applyFont="1" applyFill="1" applyBorder="1" applyAlignment="1">
      <alignment horizontal="left" wrapText="1"/>
    </xf>
    <xf numFmtId="0" fontId="35" fillId="0" borderId="0" xfId="0" applyFont="1" applyAlignment="1">
      <alignment horizontal="left" wrapText="1"/>
    </xf>
    <xf numFmtId="0" fontId="35" fillId="0" borderId="0" xfId="0" applyFont="1"/>
    <xf numFmtId="0" fontId="41" fillId="0" borderId="0" xfId="0" applyFont="1"/>
    <xf numFmtId="0" fontId="41" fillId="0" borderId="0" xfId="0" applyFont="1" applyAlignment="1">
      <alignment horizontal="left" wrapText="1"/>
    </xf>
    <xf numFmtId="0" fontId="29" fillId="0" borderId="20" xfId="0" applyFont="1" applyBorder="1" applyAlignment="1">
      <alignment horizontal="center" vertical="center" wrapText="1"/>
    </xf>
    <xf numFmtId="0" fontId="19" fillId="33" borderId="11" xfId="0" applyNumberFormat="1" applyFont="1" applyFill="1" applyBorder="1" applyAlignment="1">
      <alignment horizontal="center" wrapText="1"/>
    </xf>
    <xf numFmtId="0" fontId="22" fillId="33" borderId="11" xfId="0" applyNumberFormat="1" applyFont="1" applyFill="1" applyBorder="1" applyAlignment="1">
      <alignment horizontal="center" wrapText="1"/>
    </xf>
    <xf numFmtId="0" fontId="45" fillId="0" borderId="0" xfId="0" applyFont="1" applyAlignment="1">
      <alignment horizontal="left" wrapText="1"/>
    </xf>
    <xf numFmtId="0" fontId="46" fillId="0" borderId="0" xfId="0" applyFont="1" applyAlignment="1">
      <alignment horizontal="left" wrapText="1"/>
    </xf>
    <xf numFmtId="0" fontId="47" fillId="0" borderId="0" xfId="0" applyFont="1" applyAlignment="1">
      <alignment horizontal="left" wrapText="1"/>
    </xf>
    <xf numFmtId="0" fontId="35" fillId="36" borderId="0" xfId="0" applyFont="1" applyFill="1" applyAlignment="1">
      <alignment horizontal="left" wrapText="1"/>
    </xf>
    <xf numFmtId="0" fontId="20" fillId="36" borderId="0" xfId="0" applyFont="1" applyFill="1"/>
    <xf numFmtId="0" fontId="35" fillId="0" borderId="0" xfId="0" applyFont="1" applyAlignment="1">
      <alignment horizontal="right" wrapText="1"/>
    </xf>
    <xf numFmtId="0" fontId="35" fillId="36" borderId="0" xfId="0" applyFont="1" applyFill="1"/>
    <xf numFmtId="0" fontId="34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49" fillId="0" borderId="0" xfId="0" applyFont="1" applyAlignment="1">
      <alignment horizontal="left"/>
    </xf>
    <xf numFmtId="0" fontId="29" fillId="0" borderId="22" xfId="0" applyFont="1" applyBorder="1" applyAlignment="1">
      <alignment horizontal="center" vertical="center" wrapText="1"/>
    </xf>
    <xf numFmtId="0" fontId="30" fillId="33" borderId="24" xfId="0" applyFont="1" applyFill="1" applyBorder="1" applyAlignment="1">
      <alignment horizontal="left" wrapText="1"/>
    </xf>
    <xf numFmtId="0" fontId="27" fillId="0" borderId="26" xfId="0" applyFont="1" applyBorder="1" applyAlignment="1">
      <alignment horizontal="left" wrapText="1"/>
    </xf>
    <xf numFmtId="0" fontId="29" fillId="0" borderId="27" xfId="0" applyFont="1" applyBorder="1" applyAlignment="1">
      <alignment horizontal="center" vertical="center" wrapText="1"/>
    </xf>
    <xf numFmtId="0" fontId="49" fillId="0" borderId="26" xfId="0" applyFont="1" applyBorder="1" applyAlignment="1">
      <alignment horizontal="left" wrapText="1"/>
    </xf>
    <xf numFmtId="0" fontId="21" fillId="33" borderId="24" xfId="0" applyFont="1" applyFill="1" applyBorder="1" applyAlignment="1">
      <alignment horizontal="left" wrapText="1"/>
    </xf>
    <xf numFmtId="0" fontId="23" fillId="33" borderId="24" xfId="0" applyFont="1" applyFill="1" applyBorder="1" applyAlignment="1">
      <alignment horizontal="left" wrapText="1"/>
    </xf>
    <xf numFmtId="0" fontId="21" fillId="34" borderId="24" xfId="0" applyFont="1" applyFill="1" applyBorder="1" applyAlignment="1">
      <alignment horizontal="left" wrapText="1"/>
    </xf>
    <xf numFmtId="0" fontId="21" fillId="36" borderId="24" xfId="0" applyFont="1" applyFill="1" applyBorder="1" applyAlignment="1">
      <alignment horizontal="left" wrapText="1"/>
    </xf>
    <xf numFmtId="0" fontId="38" fillId="33" borderId="24" xfId="0" applyFont="1" applyFill="1" applyBorder="1" applyAlignment="1">
      <alignment horizontal="left" wrapText="1"/>
    </xf>
    <xf numFmtId="0" fontId="35" fillId="0" borderId="26" xfId="0" applyFont="1" applyBorder="1" applyAlignment="1">
      <alignment horizontal="left" wrapText="1"/>
    </xf>
    <xf numFmtId="0" fontId="35" fillId="0" borderId="0" xfId="0" applyFont="1" applyBorder="1" applyAlignment="1">
      <alignment horizontal="left" wrapText="1"/>
    </xf>
    <xf numFmtId="0" fontId="41" fillId="0" borderId="26" xfId="0" applyFont="1" applyBorder="1" applyAlignment="1">
      <alignment horizontal="left" wrapText="1"/>
    </xf>
    <xf numFmtId="4" fontId="19" fillId="33" borderId="11" xfId="0" applyNumberFormat="1" applyFont="1" applyFill="1" applyBorder="1" applyAlignment="1">
      <alignment horizontal="left" wrapText="1"/>
    </xf>
    <xf numFmtId="4" fontId="31" fillId="33" borderId="30" xfId="0" applyNumberFormat="1" applyFont="1" applyFill="1" applyBorder="1" applyAlignment="1">
      <alignment horizontal="right" wrapText="1"/>
    </xf>
    <xf numFmtId="4" fontId="49" fillId="0" borderId="32" xfId="0" applyNumberFormat="1" applyFont="1" applyBorder="1" applyAlignment="1">
      <alignment horizontal="left"/>
    </xf>
    <xf numFmtId="4" fontId="49" fillId="0" borderId="33" xfId="0" applyNumberFormat="1" applyFont="1" applyBorder="1" applyAlignment="1">
      <alignment horizontal="left"/>
    </xf>
    <xf numFmtId="4" fontId="49" fillId="0" borderId="19" xfId="0" applyNumberFormat="1" applyFont="1" applyBorder="1" applyAlignment="1">
      <alignment horizontal="left"/>
    </xf>
    <xf numFmtId="4" fontId="49" fillId="0" borderId="34" xfId="0" applyNumberFormat="1" applyFont="1" applyBorder="1" applyAlignment="1">
      <alignment horizontal="left"/>
    </xf>
    <xf numFmtId="0" fontId="49" fillId="0" borderId="32" xfId="0" applyFont="1" applyBorder="1" applyAlignment="1">
      <alignment horizontal="center" vertical="top"/>
    </xf>
    <xf numFmtId="0" fontId="23" fillId="33" borderId="24" xfId="0" applyFont="1" applyFill="1" applyBorder="1" applyAlignment="1">
      <alignment wrapText="1"/>
    </xf>
    <xf numFmtId="0" fontId="20" fillId="0" borderId="0" xfId="0" applyFont="1" applyAlignment="1"/>
    <xf numFmtId="0" fontId="20" fillId="0" borderId="0" xfId="0" applyFont="1" applyBorder="1"/>
    <xf numFmtId="0" fontId="30" fillId="33" borderId="41" xfId="0" applyFont="1" applyFill="1" applyBorder="1" applyAlignment="1">
      <alignment horizontal="left" wrapText="1"/>
    </xf>
    <xf numFmtId="0" fontId="30" fillId="33" borderId="42" xfId="0" applyFont="1" applyFill="1" applyBorder="1" applyAlignment="1">
      <alignment horizontal="left" wrapText="1"/>
    </xf>
    <xf numFmtId="0" fontId="42" fillId="33" borderId="42" xfId="0" applyFont="1" applyFill="1" applyBorder="1" applyAlignment="1">
      <alignment horizontal="left" wrapText="1"/>
    </xf>
    <xf numFmtId="0" fontId="30" fillId="33" borderId="44" xfId="0" applyFont="1" applyFill="1" applyBorder="1" applyAlignment="1">
      <alignment horizontal="left" wrapText="1"/>
    </xf>
    <xf numFmtId="0" fontId="30" fillId="33" borderId="45" xfId="0" applyFont="1" applyFill="1" applyBorder="1" applyAlignment="1">
      <alignment horizontal="left" wrapText="1"/>
    </xf>
    <xf numFmtId="4" fontId="30" fillId="33" borderId="15" xfId="0" applyNumberFormat="1" applyFont="1" applyFill="1" applyBorder="1" applyAlignment="1">
      <alignment horizontal="right" wrapText="1"/>
    </xf>
    <xf numFmtId="4" fontId="30" fillId="33" borderId="46" xfId="0" applyNumberFormat="1" applyFont="1" applyFill="1" applyBorder="1" applyAlignment="1">
      <alignment horizontal="right" wrapText="1"/>
    </xf>
    <xf numFmtId="4" fontId="30" fillId="33" borderId="47" xfId="0" applyNumberFormat="1" applyFont="1" applyFill="1" applyBorder="1" applyAlignment="1">
      <alignment horizontal="right" wrapText="1"/>
    </xf>
    <xf numFmtId="4" fontId="19" fillId="33" borderId="11" xfId="0" applyNumberFormat="1" applyFont="1" applyFill="1" applyBorder="1" applyAlignment="1">
      <alignment horizontal="right" wrapText="1"/>
    </xf>
    <xf numFmtId="4" fontId="22" fillId="33" borderId="11" xfId="0" applyNumberFormat="1" applyFont="1" applyFill="1" applyBorder="1" applyAlignment="1">
      <alignment horizontal="right" wrapText="1"/>
    </xf>
    <xf numFmtId="4" fontId="22" fillId="33" borderId="11" xfId="0" applyNumberFormat="1" applyFont="1" applyFill="1" applyBorder="1" applyAlignment="1">
      <alignment wrapText="1"/>
    </xf>
    <xf numFmtId="4" fontId="19" fillId="33" borderId="11" xfId="0" applyNumberFormat="1" applyFont="1" applyFill="1" applyBorder="1" applyAlignment="1">
      <alignment wrapText="1"/>
    </xf>
    <xf numFmtId="4" fontId="19" fillId="34" borderId="11" xfId="0" applyNumberFormat="1" applyFont="1" applyFill="1" applyBorder="1" applyAlignment="1">
      <alignment horizontal="right" wrapText="1"/>
    </xf>
    <xf numFmtId="4" fontId="19" fillId="36" borderId="11" xfId="0" applyNumberFormat="1" applyFont="1" applyFill="1" applyBorder="1" applyAlignment="1">
      <alignment horizontal="right" wrapText="1"/>
    </xf>
    <xf numFmtId="4" fontId="33" fillId="33" borderId="11" xfId="0" applyNumberFormat="1" applyFont="1" applyFill="1" applyBorder="1" applyAlignment="1">
      <alignment horizontal="right" wrapText="1"/>
    </xf>
    <xf numFmtId="4" fontId="32" fillId="33" borderId="11" xfId="0" applyNumberFormat="1" applyFont="1" applyFill="1" applyBorder="1" applyAlignment="1">
      <alignment horizontal="right" wrapText="1"/>
    </xf>
    <xf numFmtId="4" fontId="32" fillId="33" borderId="11" xfId="0" applyNumberFormat="1" applyFont="1" applyFill="1" applyBorder="1" applyAlignment="1">
      <alignment wrapText="1"/>
    </xf>
    <xf numFmtId="4" fontId="40" fillId="33" borderId="11" xfId="0" applyNumberFormat="1" applyFont="1" applyFill="1" applyBorder="1" applyAlignment="1">
      <alignment horizontal="right" wrapText="1"/>
    </xf>
    <xf numFmtId="4" fontId="44" fillId="33" borderId="11" xfId="0" applyNumberFormat="1" applyFont="1" applyFill="1" applyBorder="1" applyAlignment="1">
      <alignment horizontal="right" wrapText="1"/>
    </xf>
    <xf numFmtId="4" fontId="32" fillId="33" borderId="11" xfId="0" applyNumberFormat="1" applyFont="1" applyFill="1" applyBorder="1" applyAlignment="1">
      <alignment horizontal="left" wrapText="1"/>
    </xf>
    <xf numFmtId="4" fontId="38" fillId="33" borderId="11" xfId="0" applyNumberFormat="1" applyFont="1" applyFill="1" applyBorder="1" applyAlignment="1">
      <alignment horizontal="right" wrapText="1"/>
    </xf>
    <xf numFmtId="4" fontId="38" fillId="33" borderId="11" xfId="0" applyNumberFormat="1" applyFont="1" applyFill="1" applyBorder="1" applyAlignment="1">
      <alignment wrapText="1"/>
    </xf>
    <xf numFmtId="4" fontId="38" fillId="33" borderId="15" xfId="0" applyNumberFormat="1" applyFont="1" applyFill="1" applyBorder="1" applyAlignment="1">
      <alignment horizontal="right" wrapText="1"/>
    </xf>
    <xf numFmtId="4" fontId="38" fillId="33" borderId="19" xfId="0" applyNumberFormat="1" applyFont="1" applyFill="1" applyBorder="1" applyAlignment="1">
      <alignment horizontal="right" wrapText="1"/>
    </xf>
    <xf numFmtId="4" fontId="47" fillId="0" borderId="19" xfId="0" applyNumberFormat="1" applyFont="1" applyFill="1" applyBorder="1" applyAlignment="1">
      <alignment horizontal="right" wrapText="1"/>
    </xf>
    <xf numFmtId="4" fontId="38" fillId="33" borderId="21" xfId="0" applyNumberFormat="1" applyFont="1" applyFill="1" applyBorder="1" applyAlignment="1">
      <alignment horizontal="right" wrapText="1"/>
    </xf>
    <xf numFmtId="4" fontId="35" fillId="0" borderId="0" xfId="0" applyNumberFormat="1" applyFont="1" applyFill="1" applyBorder="1" applyAlignment="1">
      <alignment horizontal="left" wrapText="1"/>
    </xf>
    <xf numFmtId="4" fontId="47" fillId="0" borderId="0" xfId="0" applyNumberFormat="1" applyFont="1" applyFill="1" applyBorder="1" applyAlignment="1">
      <alignment horizontal="left" wrapText="1"/>
    </xf>
    <xf numFmtId="4" fontId="37" fillId="0" borderId="10" xfId="0" applyNumberFormat="1" applyFont="1" applyFill="1" applyBorder="1" applyAlignment="1">
      <alignment horizontal="center" vertical="center" wrapText="1"/>
    </xf>
    <xf numFmtId="4" fontId="39" fillId="33" borderId="19" xfId="0" applyNumberFormat="1" applyFont="1" applyFill="1" applyBorder="1" applyAlignment="1">
      <alignment horizontal="right" wrapText="1"/>
    </xf>
    <xf numFmtId="4" fontId="39" fillId="33" borderId="11" xfId="0" applyNumberFormat="1" applyFont="1" applyFill="1" applyBorder="1" applyAlignment="1">
      <alignment wrapText="1"/>
    </xf>
    <xf numFmtId="4" fontId="39" fillId="33" borderId="19" xfId="0" applyNumberFormat="1" applyFont="1" applyFill="1" applyBorder="1" applyAlignment="1">
      <alignment wrapText="1"/>
    </xf>
    <xf numFmtId="4" fontId="45" fillId="0" borderId="19" xfId="0" applyNumberFormat="1" applyFont="1" applyFill="1" applyBorder="1" applyAlignment="1">
      <alignment horizontal="right"/>
    </xf>
    <xf numFmtId="4" fontId="38" fillId="33" borderId="19" xfId="0" applyNumberFormat="1" applyFont="1" applyFill="1" applyBorder="1" applyAlignment="1">
      <alignment wrapText="1"/>
    </xf>
    <xf numFmtId="4" fontId="29" fillId="0" borderId="19" xfId="0" applyNumberFormat="1" applyFont="1" applyFill="1" applyBorder="1" applyAlignment="1">
      <alignment horizontal="center" vertical="center" wrapText="1"/>
    </xf>
    <xf numFmtId="4" fontId="29" fillId="0" borderId="43" xfId="0" applyNumberFormat="1" applyFont="1" applyFill="1" applyBorder="1" applyAlignment="1">
      <alignment horizontal="center" vertical="center" wrapText="1"/>
    </xf>
    <xf numFmtId="4" fontId="45" fillId="0" borderId="19" xfId="0" applyNumberFormat="1" applyFont="1" applyFill="1" applyBorder="1" applyAlignment="1">
      <alignment horizontal="left"/>
    </xf>
    <xf numFmtId="4" fontId="52" fillId="0" borderId="19" xfId="0" applyNumberFormat="1" applyFont="1" applyFill="1" applyBorder="1" applyAlignment="1">
      <alignment vertical="top" wrapText="1"/>
    </xf>
    <xf numFmtId="4" fontId="52" fillId="0" borderId="19" xfId="0" applyNumberFormat="1" applyFont="1" applyFill="1" applyBorder="1" applyAlignment="1">
      <alignment horizontal="right" vertical="top" wrapText="1"/>
    </xf>
    <xf numFmtId="4" fontId="0" fillId="0" borderId="0" xfId="0" applyNumberFormat="1" applyFont="1" applyFill="1" applyBorder="1"/>
    <xf numFmtId="4" fontId="27" fillId="0" borderId="0" xfId="0" applyNumberFormat="1" applyFont="1" applyFill="1" applyBorder="1" applyAlignment="1">
      <alignment horizontal="left"/>
    </xf>
    <xf numFmtId="0" fontId="19" fillId="33" borderId="11" xfId="0" applyNumberFormat="1" applyFont="1" applyFill="1" applyBorder="1" applyAlignment="1">
      <alignment horizontal="right" wrapText="1"/>
    </xf>
    <xf numFmtId="0" fontId="18" fillId="0" borderId="27" xfId="0" applyNumberFormat="1" applyFont="1" applyFill="1" applyBorder="1" applyAlignment="1">
      <alignment horizontal="center" vertical="center" wrapText="1"/>
    </xf>
    <xf numFmtId="0" fontId="21" fillId="33" borderId="24" xfId="0" applyNumberFormat="1" applyFont="1" applyFill="1" applyBorder="1" applyAlignment="1">
      <alignment horizontal="left" wrapText="1"/>
    </xf>
    <xf numFmtId="0" fontId="21" fillId="33" borderId="24" xfId="0" applyNumberFormat="1" applyFont="1" applyFill="1" applyBorder="1" applyAlignment="1">
      <alignment horizontal="center" wrapText="1"/>
    </xf>
    <xf numFmtId="0" fontId="37" fillId="0" borderId="27" xfId="0" applyNumberFormat="1" applyFont="1" applyFill="1" applyBorder="1" applyAlignment="1">
      <alignment horizontal="center" vertical="center" wrapText="1"/>
    </xf>
    <xf numFmtId="0" fontId="38" fillId="33" borderId="25" xfId="0" applyNumberFormat="1" applyFont="1" applyFill="1" applyBorder="1" applyAlignment="1">
      <alignment horizontal="left" wrapText="1"/>
    </xf>
    <xf numFmtId="0" fontId="38" fillId="0" borderId="28" xfId="0" applyNumberFormat="1" applyFont="1" applyFill="1" applyBorder="1" applyAlignment="1">
      <alignment horizontal="center" vertical="center" wrapText="1"/>
    </xf>
    <xf numFmtId="0" fontId="38" fillId="0" borderId="29" xfId="0" applyNumberFormat="1" applyFont="1" applyFill="1" applyBorder="1" applyAlignment="1">
      <alignment horizontal="center" vertical="center" wrapText="1"/>
    </xf>
    <xf numFmtId="0" fontId="29" fillId="0" borderId="40" xfId="0" applyNumberFormat="1" applyFont="1" applyFill="1" applyBorder="1" applyAlignment="1">
      <alignment horizontal="center" vertical="center" wrapText="1"/>
    </xf>
    <xf numFmtId="4" fontId="42" fillId="33" borderId="11" xfId="0" applyNumberFormat="1" applyFont="1" applyFill="1" applyBorder="1" applyAlignment="1">
      <alignment horizontal="right" wrapText="1"/>
    </xf>
    <xf numFmtId="4" fontId="49" fillId="0" borderId="0" xfId="0" applyNumberFormat="1" applyFont="1" applyFill="1" applyBorder="1" applyAlignment="1">
      <alignment horizontal="left"/>
    </xf>
    <xf numFmtId="4" fontId="30" fillId="33" borderId="18" xfId="0" applyNumberFormat="1" applyFont="1" applyFill="1" applyBorder="1" applyAlignment="1">
      <alignment horizontal="right" wrapText="1"/>
    </xf>
    <xf numFmtId="4" fontId="30" fillId="33" borderId="31" xfId="0" applyNumberFormat="1" applyFont="1" applyFill="1" applyBorder="1" applyAlignment="1">
      <alignment horizontal="right" wrapText="1"/>
    </xf>
    <xf numFmtId="4" fontId="42" fillId="33" borderId="17" xfId="0" applyNumberFormat="1" applyFont="1" applyFill="1" applyBorder="1" applyAlignment="1">
      <alignment horizontal="right" wrapText="1"/>
    </xf>
    <xf numFmtId="4" fontId="36" fillId="37" borderId="21" xfId="0" applyNumberFormat="1" applyFont="1" applyFill="1" applyBorder="1" applyAlignment="1">
      <alignment horizontal="right" wrapText="1"/>
    </xf>
    <xf numFmtId="4" fontId="36" fillId="38" borderId="11" xfId="0" applyNumberFormat="1" applyFont="1" applyFill="1" applyBorder="1" applyAlignment="1">
      <alignment horizontal="right" wrapText="1"/>
    </xf>
    <xf numFmtId="4" fontId="36" fillId="39" borderId="11" xfId="0" applyNumberFormat="1" applyFont="1" applyFill="1" applyBorder="1" applyAlignment="1">
      <alignment horizontal="right" wrapText="1"/>
    </xf>
    <xf numFmtId="4" fontId="36" fillId="39" borderId="19" xfId="0" applyNumberFormat="1" applyFont="1" applyFill="1" applyBorder="1" applyAlignment="1">
      <alignment horizontal="right" wrapText="1"/>
    </xf>
    <xf numFmtId="4" fontId="36" fillId="37" borderId="11" xfId="0" applyNumberFormat="1" applyFont="1" applyFill="1" applyBorder="1" applyAlignment="1">
      <alignment horizontal="right" wrapText="1"/>
    </xf>
    <xf numFmtId="4" fontId="55" fillId="41" borderId="20" xfId="0" applyNumberFormat="1" applyFont="1" applyFill="1" applyBorder="1" applyAlignment="1">
      <alignment horizontal="right" vertical="center" wrapText="1"/>
    </xf>
    <xf numFmtId="0" fontId="59" fillId="42" borderId="23" xfId="0" applyNumberFormat="1" applyFont="1" applyFill="1" applyBorder="1" applyAlignment="1">
      <alignment horizontal="left" wrapText="1"/>
    </xf>
    <xf numFmtId="4" fontId="59" fillId="42" borderId="21" xfId="0" applyNumberFormat="1" applyFont="1" applyFill="1" applyBorder="1" applyAlignment="1">
      <alignment horizontal="right" wrapText="1"/>
    </xf>
    <xf numFmtId="0" fontId="59" fillId="42" borderId="24" xfId="0" applyNumberFormat="1" applyFont="1" applyFill="1" applyBorder="1" applyAlignment="1">
      <alignment horizontal="left" wrapText="1"/>
    </xf>
    <xf numFmtId="4" fontId="59" fillId="42" borderId="11" xfId="0" applyNumberFormat="1" applyFont="1" applyFill="1" applyBorder="1" applyAlignment="1">
      <alignment horizontal="right" wrapText="1"/>
    </xf>
    <xf numFmtId="4" fontId="57" fillId="42" borderId="11" xfId="0" applyNumberFormat="1" applyFont="1" applyFill="1" applyBorder="1" applyAlignment="1">
      <alignment horizontal="right" wrapText="1"/>
    </xf>
    <xf numFmtId="4" fontId="61" fillId="42" borderId="11" xfId="0" applyNumberFormat="1" applyFont="1" applyFill="1" applyBorder="1" applyAlignment="1">
      <alignment horizontal="right" wrapText="1"/>
    </xf>
    <xf numFmtId="0" fontId="59" fillId="42" borderId="25" xfId="0" applyNumberFormat="1" applyFont="1" applyFill="1" applyBorder="1" applyAlignment="1">
      <alignment horizontal="left" wrapText="1"/>
    </xf>
    <xf numFmtId="4" fontId="59" fillId="42" borderId="15" xfId="0" applyNumberFormat="1" applyFont="1" applyFill="1" applyBorder="1" applyAlignment="1">
      <alignment horizontal="right" wrapText="1"/>
    </xf>
    <xf numFmtId="0" fontId="59" fillId="42" borderId="19" xfId="0" applyNumberFormat="1" applyFont="1" applyFill="1" applyBorder="1" applyAlignment="1">
      <alignment horizontal="left" wrapText="1"/>
    </xf>
    <xf numFmtId="4" fontId="61" fillId="42" borderId="36" xfId="0" applyNumberFormat="1" applyFont="1" applyFill="1" applyBorder="1" applyAlignment="1">
      <alignment horizontal="right" wrapText="1"/>
    </xf>
    <xf numFmtId="4" fontId="59" fillId="42" borderId="19" xfId="0" applyNumberFormat="1" applyFont="1" applyFill="1" applyBorder="1" applyAlignment="1">
      <alignment horizontal="right" wrapText="1"/>
    </xf>
    <xf numFmtId="4" fontId="61" fillId="42" borderId="38" xfId="0" applyNumberFormat="1" applyFont="1" applyFill="1" applyBorder="1" applyAlignment="1">
      <alignment horizontal="right" wrapText="1"/>
    </xf>
    <xf numFmtId="4" fontId="61" fillId="42" borderId="21" xfId="0" applyNumberFormat="1" applyFont="1" applyFill="1" applyBorder="1" applyAlignment="1">
      <alignment horizontal="right" wrapText="1"/>
    </xf>
    <xf numFmtId="4" fontId="61" fillId="42" borderId="33" xfId="0" applyNumberFormat="1" applyFont="1" applyFill="1" applyBorder="1" applyAlignment="1">
      <alignment horizontal="right" wrapText="1"/>
    </xf>
    <xf numFmtId="4" fontId="57" fillId="42" borderId="21" xfId="0" applyNumberFormat="1" applyFont="1" applyFill="1" applyBorder="1" applyAlignment="1">
      <alignment horizontal="right" wrapText="1"/>
    </xf>
    <xf numFmtId="4" fontId="59" fillId="42" borderId="39" xfId="0" applyNumberFormat="1" applyFont="1" applyFill="1" applyBorder="1" applyAlignment="1">
      <alignment horizontal="right" wrapText="1"/>
    </xf>
    <xf numFmtId="4" fontId="57" fillId="42" borderId="30" xfId="0" applyNumberFormat="1" applyFont="1" applyFill="1" applyBorder="1" applyAlignment="1">
      <alignment horizontal="right" wrapText="1"/>
    </xf>
    <xf numFmtId="4" fontId="58" fillId="42" borderId="19" xfId="0" applyNumberFormat="1" applyFont="1" applyFill="1" applyBorder="1" applyAlignment="1">
      <alignment horizontal="right" wrapText="1"/>
    </xf>
    <xf numFmtId="4" fontId="59" fillId="42" borderId="30" xfId="0" applyNumberFormat="1" applyFont="1" applyFill="1" applyBorder="1" applyAlignment="1">
      <alignment horizontal="right" wrapText="1"/>
    </xf>
    <xf numFmtId="4" fontId="59" fillId="42" borderId="36" xfId="0" applyNumberFormat="1" applyFont="1" applyFill="1" applyBorder="1" applyAlignment="1">
      <alignment horizontal="right" wrapText="1"/>
    </xf>
    <xf numFmtId="4" fontId="59" fillId="42" borderId="37" xfId="0" applyNumberFormat="1" applyFont="1" applyFill="1" applyBorder="1" applyAlignment="1">
      <alignment horizontal="right" wrapText="1"/>
    </xf>
    <xf numFmtId="4" fontId="59" fillId="42" borderId="35" xfId="0" applyNumberFormat="1" applyFont="1" applyFill="1" applyBorder="1" applyAlignment="1">
      <alignment horizontal="right" wrapText="1"/>
    </xf>
    <xf numFmtId="4" fontId="61" fillId="42" borderId="30" xfId="0" applyNumberFormat="1" applyFont="1" applyFill="1" applyBorder="1" applyAlignment="1">
      <alignment horizontal="right" wrapText="1"/>
    </xf>
    <xf numFmtId="4" fontId="59" fillId="42" borderId="33" xfId="0" applyNumberFormat="1" applyFont="1" applyFill="1" applyBorder="1" applyAlignment="1">
      <alignment horizontal="right" wrapText="1"/>
    </xf>
    <xf numFmtId="0" fontId="36" fillId="37" borderId="23" xfId="0" applyNumberFormat="1" applyFont="1" applyFill="1" applyBorder="1" applyAlignment="1">
      <alignment horizontal="left" wrapText="1"/>
    </xf>
    <xf numFmtId="0" fontId="36" fillId="38" borderId="24" xfId="0" applyNumberFormat="1" applyFont="1" applyFill="1" applyBorder="1" applyAlignment="1">
      <alignment horizontal="left" wrapText="1"/>
    </xf>
    <xf numFmtId="0" fontId="36" fillId="39" borderId="24" xfId="0" applyNumberFormat="1" applyFont="1" applyFill="1" applyBorder="1" applyAlignment="1">
      <alignment horizontal="left" wrapText="1"/>
    </xf>
    <xf numFmtId="0" fontId="36" fillId="38" borderId="25" xfId="0" applyNumberFormat="1" applyFont="1" applyFill="1" applyBorder="1" applyAlignment="1">
      <alignment horizontal="left" wrapText="1"/>
    </xf>
    <xf numFmtId="4" fontId="36" fillId="38" borderId="15" xfId="0" applyNumberFormat="1" applyFont="1" applyFill="1" applyBorder="1" applyAlignment="1">
      <alignment horizontal="right" wrapText="1"/>
    </xf>
    <xf numFmtId="0" fontId="36" fillId="39" borderId="19" xfId="0" applyNumberFormat="1" applyFont="1" applyFill="1" applyBorder="1" applyAlignment="1">
      <alignment horizontal="left" wrapText="1"/>
    </xf>
    <xf numFmtId="4" fontId="64" fillId="38" borderId="11" xfId="0" applyNumberFormat="1" applyFont="1" applyFill="1" applyBorder="1" applyAlignment="1">
      <alignment horizontal="right" wrapText="1"/>
    </xf>
    <xf numFmtId="4" fontId="64" fillId="39" borderId="11" xfId="0" applyNumberFormat="1" applyFont="1" applyFill="1" applyBorder="1" applyAlignment="1">
      <alignment horizontal="right" wrapText="1"/>
    </xf>
    <xf numFmtId="4" fontId="43" fillId="38" borderId="11" xfId="0" applyNumberFormat="1" applyFont="1" applyFill="1" applyBorder="1" applyAlignment="1">
      <alignment horizontal="right" wrapText="1"/>
    </xf>
    <xf numFmtId="4" fontId="43" fillId="39" borderId="11" xfId="0" applyNumberFormat="1" applyFont="1" applyFill="1" applyBorder="1" applyAlignment="1">
      <alignment horizontal="right" wrapText="1"/>
    </xf>
    <xf numFmtId="0" fontId="36" fillId="37" borderId="24" xfId="0" applyNumberFormat="1" applyFont="1" applyFill="1" applyBorder="1" applyAlignment="1">
      <alignment horizontal="left" wrapText="1"/>
    </xf>
    <xf numFmtId="4" fontId="64" fillId="38" borderId="15" xfId="0" applyNumberFormat="1" applyFont="1" applyFill="1" applyBorder="1" applyAlignment="1">
      <alignment horizontal="right" wrapText="1"/>
    </xf>
    <xf numFmtId="4" fontId="64" fillId="39" borderId="19" xfId="0" applyNumberFormat="1" applyFont="1" applyFill="1" applyBorder="1" applyAlignment="1">
      <alignment horizontal="right" wrapText="1"/>
    </xf>
    <xf numFmtId="4" fontId="56" fillId="41" borderId="20" xfId="0" applyNumberFormat="1" applyFont="1" applyFill="1" applyBorder="1" applyAlignment="1">
      <alignment horizontal="right" vertical="center" wrapText="1"/>
    </xf>
    <xf numFmtId="0" fontId="62" fillId="41" borderId="0" xfId="0" applyNumberFormat="1" applyFont="1" applyFill="1" applyBorder="1" applyAlignment="1">
      <alignment horizontal="right" wrapText="1"/>
    </xf>
    <xf numFmtId="4" fontId="63" fillId="37" borderId="0" xfId="0" applyNumberFormat="1" applyFont="1" applyFill="1" applyBorder="1" applyAlignment="1">
      <alignment horizontal="right" wrapText="1"/>
    </xf>
    <xf numFmtId="4" fontId="63" fillId="38" borderId="0" xfId="0" applyNumberFormat="1" applyFont="1" applyFill="1" applyBorder="1" applyAlignment="1">
      <alignment horizontal="right" wrapText="1"/>
    </xf>
    <xf numFmtId="4" fontId="63" fillId="39" borderId="0" xfId="0" applyNumberFormat="1" applyFont="1" applyFill="1" applyBorder="1" applyAlignment="1">
      <alignment horizontal="right" wrapText="1"/>
    </xf>
    <xf numFmtId="4" fontId="60" fillId="42" borderId="0" xfId="0" applyNumberFormat="1" applyFont="1" applyFill="1" applyBorder="1" applyAlignment="1">
      <alignment horizontal="right" wrapText="1"/>
    </xf>
    <xf numFmtId="4" fontId="59" fillId="42" borderId="0" xfId="0" applyNumberFormat="1" applyFont="1" applyFill="1" applyBorder="1" applyAlignment="1">
      <alignment horizontal="right" wrapText="1"/>
    </xf>
    <xf numFmtId="4" fontId="58" fillId="42" borderId="0" xfId="0" applyNumberFormat="1" applyFont="1" applyFill="1" applyBorder="1" applyAlignment="1">
      <alignment horizontal="right" wrapText="1"/>
    </xf>
    <xf numFmtId="0" fontId="55" fillId="41" borderId="22" xfId="0" applyNumberFormat="1" applyFont="1" applyFill="1" applyBorder="1" applyAlignment="1">
      <alignment horizontal="left" vertical="center" wrapText="1"/>
    </xf>
    <xf numFmtId="0" fontId="59" fillId="42" borderId="33" xfId="0" applyNumberFormat="1" applyFont="1" applyFill="1" applyBorder="1" applyAlignment="1">
      <alignment horizontal="left" wrapText="1"/>
    </xf>
    <xf numFmtId="0" fontId="48" fillId="39" borderId="19" xfId="0" applyNumberFormat="1" applyFont="1" applyFill="1" applyBorder="1" applyAlignment="1">
      <alignment horizontal="left" wrapText="1"/>
    </xf>
    <xf numFmtId="0" fontId="60" fillId="42" borderId="0" xfId="0" applyNumberFormat="1" applyFont="1" applyFill="1" applyBorder="1" applyAlignment="1">
      <alignment horizontal="left" wrapText="1"/>
    </xf>
    <xf numFmtId="0" fontId="63" fillId="37" borderId="0" xfId="0" applyNumberFormat="1" applyFont="1" applyFill="1" applyBorder="1" applyAlignment="1">
      <alignment horizontal="left" wrapText="1"/>
    </xf>
    <xf numFmtId="0" fontId="63" fillId="38" borderId="0" xfId="0" applyNumberFormat="1" applyFont="1" applyFill="1" applyBorder="1" applyAlignment="1">
      <alignment horizontal="left" wrapText="1"/>
    </xf>
    <xf numFmtId="0" fontId="63" fillId="39" borderId="0" xfId="0" applyNumberFormat="1" applyFont="1" applyFill="1" applyBorder="1" applyAlignment="1">
      <alignment horizontal="left" wrapText="1"/>
    </xf>
    <xf numFmtId="0" fontId="38" fillId="43" borderId="24" xfId="0" applyNumberFormat="1" applyFont="1" applyFill="1" applyBorder="1" applyAlignment="1">
      <alignment horizontal="left" wrapText="1"/>
    </xf>
    <xf numFmtId="4" fontId="38" fillId="43" borderId="11" xfId="0" applyNumberFormat="1" applyFont="1" applyFill="1" applyBorder="1" applyAlignment="1">
      <alignment horizontal="right" wrapText="1"/>
    </xf>
    <xf numFmtId="4" fontId="38" fillId="43" borderId="11" xfId="0" applyNumberFormat="1" applyFont="1" applyFill="1" applyBorder="1" applyAlignment="1">
      <alignment wrapText="1"/>
    </xf>
    <xf numFmtId="0" fontId="41" fillId="44" borderId="19" xfId="0" applyNumberFormat="1" applyFont="1" applyFill="1" applyBorder="1" applyAlignment="1">
      <alignment horizontal="left" wrapText="1"/>
    </xf>
    <xf numFmtId="4" fontId="38" fillId="44" borderId="11" xfId="0" applyNumberFormat="1" applyFont="1" applyFill="1" applyBorder="1" applyAlignment="1">
      <alignment horizontal="right" wrapText="1"/>
    </xf>
    <xf numFmtId="4" fontId="38" fillId="44" borderId="11" xfId="0" applyNumberFormat="1" applyFont="1" applyFill="1" applyBorder="1" applyAlignment="1">
      <alignment wrapText="1"/>
    </xf>
    <xf numFmtId="0" fontId="53" fillId="45" borderId="0" xfId="0" applyNumberFormat="1" applyFont="1" applyFill="1" applyBorder="1"/>
    <xf numFmtId="0" fontId="49" fillId="46" borderId="26" xfId="0" applyNumberFormat="1" applyFont="1" applyFill="1" applyBorder="1" applyAlignment="1">
      <alignment horizontal="left" wrapText="1"/>
    </xf>
    <xf numFmtId="0" fontId="16" fillId="46" borderId="0" xfId="0" applyNumberFormat="1" applyFont="1" applyFill="1" applyBorder="1"/>
    <xf numFmtId="4" fontId="29" fillId="0" borderId="27" xfId="0" applyNumberFormat="1" applyFont="1" applyFill="1" applyBorder="1" applyAlignment="1">
      <alignment horizontal="center" vertical="center" wrapText="1"/>
    </xf>
    <xf numFmtId="4" fontId="38" fillId="0" borderId="10" xfId="0" applyNumberFormat="1" applyFont="1" applyFill="1" applyBorder="1" applyAlignment="1">
      <alignment horizontal="center" vertical="center" wrapText="1"/>
    </xf>
    <xf numFmtId="4" fontId="29" fillId="0" borderId="10" xfId="0" applyNumberFormat="1" applyFont="1" applyFill="1" applyBorder="1" applyAlignment="1">
      <alignment horizontal="center" vertical="center" wrapText="1"/>
    </xf>
    <xf numFmtId="4" fontId="30" fillId="33" borderId="24" xfId="0" applyNumberFormat="1" applyFont="1" applyFill="1" applyBorder="1" applyAlignment="1">
      <alignment horizontal="left" wrapText="1"/>
    </xf>
    <xf numFmtId="4" fontId="27" fillId="0" borderId="26" xfId="0" applyNumberFormat="1" applyFont="1" applyFill="1" applyBorder="1" applyAlignment="1">
      <alignment horizontal="left" wrapText="1"/>
    </xf>
    <xf numFmtId="4" fontId="27" fillId="0" borderId="17" xfId="0" applyNumberFormat="1" applyFont="1" applyFill="1" applyBorder="1" applyAlignment="1">
      <alignment horizontal="left" wrapText="1"/>
    </xf>
    <xf numFmtId="0" fontId="38" fillId="47" borderId="24" xfId="0" applyNumberFormat="1" applyFont="1" applyFill="1" applyBorder="1" applyAlignment="1">
      <alignment horizontal="left" wrapText="1"/>
    </xf>
    <xf numFmtId="4" fontId="38" fillId="47" borderId="11" xfId="0" applyNumberFormat="1" applyFont="1" applyFill="1" applyBorder="1" applyAlignment="1">
      <alignment horizontal="right" wrapText="1"/>
    </xf>
    <xf numFmtId="4" fontId="38" fillId="47" borderId="11" xfId="0" applyNumberFormat="1" applyFont="1" applyFill="1" applyBorder="1" applyAlignment="1">
      <alignment wrapText="1"/>
    </xf>
    <xf numFmtId="0" fontId="38" fillId="48" borderId="25" xfId="0" applyNumberFormat="1" applyFont="1" applyFill="1" applyBorder="1" applyAlignment="1">
      <alignment horizontal="left" wrapText="1"/>
    </xf>
    <xf numFmtId="4" fontId="38" fillId="48" borderId="11" xfId="0" applyNumberFormat="1" applyFont="1" applyFill="1" applyBorder="1" applyAlignment="1">
      <alignment horizontal="right" wrapText="1"/>
    </xf>
    <xf numFmtId="4" fontId="38" fillId="48" borderId="11" xfId="0" applyNumberFormat="1" applyFont="1" applyFill="1" applyBorder="1" applyAlignment="1">
      <alignment wrapText="1"/>
    </xf>
    <xf numFmtId="0" fontId="41" fillId="49" borderId="19" xfId="0" applyNumberFormat="1" applyFont="1" applyFill="1" applyBorder="1" applyAlignment="1">
      <alignment horizontal="left" wrapText="1"/>
    </xf>
    <xf numFmtId="4" fontId="38" fillId="49" borderId="11" xfId="0" applyNumberFormat="1" applyFont="1" applyFill="1" applyBorder="1" applyAlignment="1">
      <alignment horizontal="right" wrapText="1"/>
    </xf>
    <xf numFmtId="4" fontId="38" fillId="49" borderId="11" xfId="0" applyNumberFormat="1" applyFont="1" applyFill="1" applyBorder="1" applyAlignment="1">
      <alignment wrapText="1"/>
    </xf>
    <xf numFmtId="0" fontId="62" fillId="47" borderId="0" xfId="0" applyNumberFormat="1" applyFont="1" applyFill="1" applyBorder="1" applyAlignment="1">
      <alignment horizontal="left" wrapText="1"/>
    </xf>
    <xf numFmtId="4" fontId="62" fillId="47" borderId="0" xfId="0" applyNumberFormat="1" applyFont="1" applyFill="1" applyBorder="1" applyAlignment="1">
      <alignment horizontal="right" wrapText="1"/>
    </xf>
    <xf numFmtId="0" fontId="16" fillId="47" borderId="0" xfId="0" applyNumberFormat="1" applyFont="1" applyFill="1" applyBorder="1"/>
    <xf numFmtId="0" fontId="16" fillId="48" borderId="0" xfId="0" applyNumberFormat="1" applyFont="1" applyFill="1" applyBorder="1"/>
    <xf numFmtId="4" fontId="16" fillId="47" borderId="0" xfId="0" applyNumberFormat="1" applyFont="1" applyFill="1" applyBorder="1"/>
    <xf numFmtId="4" fontId="16" fillId="48" borderId="0" xfId="0" applyNumberFormat="1" applyFont="1" applyFill="1" applyBorder="1"/>
    <xf numFmtId="4" fontId="53" fillId="45" borderId="0" xfId="0" applyNumberFormat="1" applyFont="1" applyFill="1" applyBorder="1"/>
    <xf numFmtId="4" fontId="66" fillId="0" borderId="0" xfId="0" applyNumberFormat="1" applyFont="1" applyFill="1" applyBorder="1"/>
    <xf numFmtId="4" fontId="67" fillId="0" borderId="10" xfId="0" applyNumberFormat="1" applyFont="1" applyFill="1" applyBorder="1" applyAlignment="1">
      <alignment horizontal="center" vertical="center" wrapText="1"/>
    </xf>
    <xf numFmtId="4" fontId="68" fillId="33" borderId="11" xfId="0" applyNumberFormat="1" applyFont="1" applyFill="1" applyBorder="1" applyAlignment="1">
      <alignment wrapText="1"/>
    </xf>
    <xf numFmtId="0" fontId="50" fillId="35" borderId="0" xfId="0" applyFont="1" applyFill="1" applyAlignment="1">
      <alignment horizontal="left" vertical="center" wrapText="1"/>
    </xf>
    <xf numFmtId="0" fontId="27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1" fillId="0" borderId="0" xfId="0" applyFont="1" applyAlignment="1">
      <alignment horizontal="center" wrapText="1"/>
    </xf>
    <xf numFmtId="0" fontId="51" fillId="0" borderId="0" xfId="0" applyFont="1" applyAlignment="1">
      <alignment horizontal="center"/>
    </xf>
    <xf numFmtId="0" fontId="65" fillId="45" borderId="26" xfId="0" applyNumberFormat="1" applyFont="1" applyFill="1" applyBorder="1" applyAlignment="1">
      <alignment horizontal="left" wrapText="1"/>
    </xf>
    <xf numFmtId="0" fontId="53" fillId="45" borderId="0" xfId="0" applyNumberFormat="1" applyFont="1" applyFill="1" applyBorder="1"/>
    <xf numFmtId="0" fontId="19" fillId="0" borderId="12" xfId="0" applyNumberFormat="1" applyFont="1" applyFill="1" applyBorder="1" applyAlignment="1">
      <alignment horizontal="center" vertical="center" wrapText="1"/>
    </xf>
    <xf numFmtId="0" fontId="0" fillId="0" borderId="13" xfId="0" applyNumberFormat="1" applyFont="1" applyFill="1" applyBorder="1" applyAlignment="1">
      <alignment horizontal="center" vertical="center" wrapText="1"/>
    </xf>
    <xf numFmtId="0" fontId="0" fillId="0" borderId="14" xfId="0" applyNumberFormat="1" applyFont="1" applyFill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 wrapText="1"/>
    </xf>
    <xf numFmtId="0" fontId="54" fillId="40" borderId="26" xfId="0" applyNumberFormat="1" applyFont="1" applyFill="1" applyBorder="1" applyAlignment="1">
      <alignment horizontal="left" vertical="center" wrapText="1"/>
    </xf>
    <xf numFmtId="0" fontId="54" fillId="40" borderId="0" xfId="0" applyNumberFormat="1" applyFont="1" applyFill="1" applyBorder="1" applyAlignment="1">
      <alignment horizontal="left" vertical="center" wrapText="1"/>
    </xf>
    <xf numFmtId="0" fontId="43" fillId="0" borderId="0" xfId="0" applyFont="1" applyBorder="1" applyAlignment="1">
      <alignment horizontal="left" vertical="center" wrapText="1"/>
    </xf>
  </cellXfs>
  <cellStyles count="42">
    <cellStyle name="20% - Isticanje1" xfId="19" xr:uid="{00000000-0005-0000-0000-000000000000}"/>
    <cellStyle name="20% - Isticanje2" xfId="23" xr:uid="{00000000-0005-0000-0000-000001000000}"/>
    <cellStyle name="20% - Isticanje3" xfId="27" xr:uid="{00000000-0005-0000-0000-000002000000}"/>
    <cellStyle name="20% - Isticanje4" xfId="31" xr:uid="{00000000-0005-0000-0000-000003000000}"/>
    <cellStyle name="20% - Isticanje5" xfId="35" xr:uid="{00000000-0005-0000-0000-000004000000}"/>
    <cellStyle name="20% - Isticanje6" xfId="39" xr:uid="{00000000-0005-0000-0000-000005000000}"/>
    <cellStyle name="40% - Isticanje1" xfId="20" xr:uid="{00000000-0005-0000-0000-000006000000}"/>
    <cellStyle name="40% - Isticanje2" xfId="24" xr:uid="{00000000-0005-0000-0000-000007000000}"/>
    <cellStyle name="40% - Isticanje3" xfId="28" xr:uid="{00000000-0005-0000-0000-000008000000}"/>
    <cellStyle name="40% - Isticanje4" xfId="32" xr:uid="{00000000-0005-0000-0000-000009000000}"/>
    <cellStyle name="40% - Isticanje5" xfId="36" xr:uid="{00000000-0005-0000-0000-00000A000000}"/>
    <cellStyle name="40% - Isticanje6" xfId="40" xr:uid="{00000000-0005-0000-0000-00000B000000}"/>
    <cellStyle name="60% - Isticanje1" xfId="21" xr:uid="{00000000-0005-0000-0000-00000C000000}"/>
    <cellStyle name="60% - Isticanje2" xfId="25" xr:uid="{00000000-0005-0000-0000-00000D000000}"/>
    <cellStyle name="60% - Isticanje3" xfId="29" xr:uid="{00000000-0005-0000-0000-00000E000000}"/>
    <cellStyle name="60% - Isticanje4" xfId="33" xr:uid="{00000000-0005-0000-0000-00000F000000}"/>
    <cellStyle name="60% - Isticanje5" xfId="37" xr:uid="{00000000-0005-0000-0000-000010000000}"/>
    <cellStyle name="60% - Isticanje6" xfId="41" xr:uid="{00000000-0005-0000-0000-000011000000}"/>
    <cellStyle name="Bilješka" xfId="15" xr:uid="{00000000-0005-0000-0000-000012000000}"/>
    <cellStyle name="Dobro" xfId="6" xr:uid="{00000000-0005-0000-0000-000013000000}"/>
    <cellStyle name="Isticanje1" xfId="18" xr:uid="{00000000-0005-0000-0000-000014000000}"/>
    <cellStyle name="Isticanje2" xfId="22" xr:uid="{00000000-0005-0000-0000-000015000000}"/>
    <cellStyle name="Isticanje3" xfId="26" xr:uid="{00000000-0005-0000-0000-000016000000}"/>
    <cellStyle name="Isticanje4" xfId="30" xr:uid="{00000000-0005-0000-0000-000017000000}"/>
    <cellStyle name="Isticanje5" xfId="34" xr:uid="{00000000-0005-0000-0000-000018000000}"/>
    <cellStyle name="Isticanje6" xfId="38" xr:uid="{00000000-0005-0000-0000-000019000000}"/>
    <cellStyle name="Izlaz" xfId="10" xr:uid="{00000000-0005-0000-0000-00001A000000}"/>
    <cellStyle name="Izračun" xfId="11" xr:uid="{00000000-0005-0000-0000-00001B000000}"/>
    <cellStyle name="Loše" xfId="7" xr:uid="{00000000-0005-0000-0000-00001C000000}"/>
    <cellStyle name="Naslov" xfId="1" xr:uid="{00000000-0005-0000-0000-00001D000000}"/>
    <cellStyle name="Naslov 1" xfId="2" xr:uid="{00000000-0005-0000-0000-00001E000000}"/>
    <cellStyle name="Naslov 2" xfId="3" xr:uid="{00000000-0005-0000-0000-00001F000000}"/>
    <cellStyle name="Naslov 3" xfId="4" xr:uid="{00000000-0005-0000-0000-000020000000}"/>
    <cellStyle name="Naslov 4" xfId="5" xr:uid="{00000000-0005-0000-0000-000021000000}"/>
    <cellStyle name="Neutralno" xfId="8" xr:uid="{00000000-0005-0000-0000-000022000000}"/>
    <cellStyle name="Normalno" xfId="0" builtinId="0"/>
    <cellStyle name="Povezana ćelija" xfId="12" xr:uid="{00000000-0005-0000-0000-000024000000}"/>
    <cellStyle name="Provjera ćelije" xfId="13" xr:uid="{00000000-0005-0000-0000-000025000000}"/>
    <cellStyle name="Tekst objašnjenja" xfId="16" xr:uid="{00000000-0005-0000-0000-000026000000}"/>
    <cellStyle name="Tekst upozorenja" xfId="14" xr:uid="{00000000-0005-0000-0000-000027000000}"/>
    <cellStyle name="Ukupni zbroj" xfId="17" xr:uid="{00000000-0005-0000-0000-000028000000}"/>
    <cellStyle name="Unos" xfId="9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workbookViewId="0">
      <selection sqref="A1:G2"/>
    </sheetView>
  </sheetViews>
  <sheetFormatPr defaultRowHeight="10.5" x14ac:dyDescent="0.15"/>
  <cols>
    <col min="1" max="1" width="42" style="8" customWidth="1"/>
    <col min="2" max="7" width="18" style="8" customWidth="1"/>
    <col min="8" max="8" width="12.5703125" style="8" customWidth="1"/>
    <col min="9" max="9" width="9.140625" style="8" customWidth="1"/>
    <col min="10" max="16384" width="9.140625" style="8"/>
  </cols>
  <sheetData>
    <row r="1" spans="1:8" ht="15" x14ac:dyDescent="0.25">
      <c r="A1" s="205" t="s">
        <v>0</v>
      </c>
      <c r="B1" s="206"/>
      <c r="C1" s="206"/>
      <c r="D1" s="206"/>
      <c r="E1" s="206"/>
      <c r="F1" s="206"/>
      <c r="G1" s="206"/>
      <c r="H1"/>
    </row>
    <row r="2" spans="1:8" ht="23.25" customHeight="1" x14ac:dyDescent="0.25">
      <c r="A2" s="206"/>
      <c r="B2" s="206"/>
      <c r="C2" s="206"/>
      <c r="D2" s="206"/>
      <c r="E2" s="206"/>
      <c r="F2" s="206"/>
      <c r="G2" s="206"/>
      <c r="H2"/>
    </row>
    <row r="3" spans="1:8" ht="15" x14ac:dyDescent="0.25">
      <c r="A3"/>
      <c r="B3"/>
      <c r="C3"/>
      <c r="D3"/>
      <c r="E3"/>
      <c r="F3"/>
      <c r="G3"/>
      <c r="H3"/>
    </row>
    <row r="4" spans="1:8" ht="15" x14ac:dyDescent="0.25">
      <c r="A4" s="207" t="s">
        <v>1</v>
      </c>
      <c r="B4" s="207"/>
      <c r="C4" s="207"/>
      <c r="D4" s="207"/>
      <c r="E4" s="207"/>
      <c r="F4" s="207"/>
      <c r="G4" s="207"/>
      <c r="H4"/>
    </row>
    <row r="5" spans="1:8" ht="15" customHeight="1" x14ac:dyDescent="0.25">
      <c r="A5" s="208" t="s">
        <v>2</v>
      </c>
      <c r="B5" s="208"/>
      <c r="C5" s="208"/>
      <c r="D5" s="208"/>
      <c r="E5" s="208"/>
      <c r="F5"/>
      <c r="G5"/>
      <c r="H5"/>
    </row>
    <row r="6" spans="1:8" ht="15" x14ac:dyDescent="0.25">
      <c r="A6"/>
      <c r="B6"/>
      <c r="C6"/>
      <c r="D6"/>
      <c r="E6"/>
      <c r="F6"/>
      <c r="G6"/>
      <c r="H6"/>
    </row>
    <row r="7" spans="1:8" ht="15" x14ac:dyDescent="0.25">
      <c r="A7" s="8" t="s">
        <v>3</v>
      </c>
      <c r="B7"/>
      <c r="C7"/>
      <c r="D7"/>
      <c r="E7"/>
      <c r="F7"/>
      <c r="G7"/>
      <c r="H7"/>
    </row>
    <row r="8" spans="1:8" ht="15" x14ac:dyDescent="0.25">
      <c r="A8"/>
      <c r="B8"/>
      <c r="C8"/>
      <c r="D8"/>
      <c r="E8"/>
      <c r="F8"/>
      <c r="G8"/>
      <c r="H8"/>
    </row>
    <row r="9" spans="1:8" ht="15" x14ac:dyDescent="0.25">
      <c r="A9"/>
      <c r="B9"/>
      <c r="C9"/>
      <c r="D9"/>
      <c r="E9"/>
      <c r="F9"/>
      <c r="G9"/>
      <c r="H9"/>
    </row>
    <row r="10" spans="1:8" ht="16.5" customHeight="1" x14ac:dyDescent="0.25">
      <c r="A10" s="204" t="s">
        <v>4</v>
      </c>
      <c r="B10" s="204"/>
      <c r="C10" s="204"/>
      <c r="D10" s="204"/>
      <c r="E10" s="204"/>
      <c r="F10" s="204"/>
      <c r="G10" s="204"/>
      <c r="H10"/>
    </row>
    <row r="11" spans="1:8" ht="16.5" customHeight="1" x14ac:dyDescent="0.25">
      <c r="A11" s="9"/>
      <c r="B11" s="9"/>
      <c r="C11" s="9"/>
      <c r="D11" s="9"/>
      <c r="E11" s="9"/>
      <c r="F11" s="9"/>
      <c r="G11" s="9"/>
      <c r="H11"/>
    </row>
    <row r="12" spans="1:8" ht="15" x14ac:dyDescent="0.25">
      <c r="A12" s="33" t="s">
        <v>5</v>
      </c>
      <c r="B12"/>
      <c r="C12"/>
      <c r="D12"/>
      <c r="E12"/>
      <c r="F12"/>
      <c r="G12"/>
      <c r="H12"/>
    </row>
    <row r="13" spans="1:8" s="10" customFormat="1" ht="15" x14ac:dyDescent="0.25">
      <c r="A13" s="8"/>
      <c r="B13" s="8"/>
      <c r="C13" s="8"/>
      <c r="D13" s="8"/>
      <c r="E13" s="8"/>
      <c r="F13" s="8"/>
      <c r="G13" s="8"/>
      <c r="H13"/>
    </row>
    <row r="14" spans="1:8" ht="56.25" customHeight="1" x14ac:dyDescent="0.25">
      <c r="A14" s="34"/>
      <c r="B14" s="21"/>
      <c r="C14" s="21"/>
      <c r="D14" s="21"/>
      <c r="E14" s="21"/>
      <c r="F14" s="21"/>
      <c r="G14" s="21"/>
      <c r="H14"/>
    </row>
    <row r="15" spans="1:8" ht="42" customHeight="1" x14ac:dyDescent="0.25">
      <c r="A15" s="106" t="s">
        <v>6</v>
      </c>
      <c r="B15" s="91" t="s">
        <v>7</v>
      </c>
      <c r="C15" s="92" t="s">
        <v>8</v>
      </c>
      <c r="D15" s="91" t="s">
        <v>9</v>
      </c>
      <c r="E15" s="91" t="s">
        <v>10</v>
      </c>
      <c r="F15" s="91" t="s">
        <v>11</v>
      </c>
      <c r="G15" s="91" t="s">
        <v>12</v>
      </c>
      <c r="H15"/>
    </row>
    <row r="16" spans="1:8" ht="15" x14ac:dyDescent="0.25">
      <c r="A16" s="57">
        <v>1</v>
      </c>
      <c r="B16" s="89">
        <v>2</v>
      </c>
      <c r="C16" s="89">
        <v>3</v>
      </c>
      <c r="D16" s="93">
        <v>4</v>
      </c>
      <c r="E16" s="89">
        <v>5</v>
      </c>
      <c r="F16" s="89">
        <v>6</v>
      </c>
      <c r="G16" s="89">
        <v>7</v>
      </c>
      <c r="H16"/>
    </row>
    <row r="17" spans="1:8" ht="15" x14ac:dyDescent="0.25">
      <c r="A17" s="58" t="s">
        <v>13</v>
      </c>
      <c r="B17" s="88">
        <v>1792560.37</v>
      </c>
      <c r="C17" s="86">
        <v>3676802.23</v>
      </c>
      <c r="D17" s="86">
        <v>3676802.23</v>
      </c>
      <c r="E17" s="86">
        <v>1979176.37</v>
      </c>
      <c r="F17" s="86">
        <f t="shared" ref="F17:F24" si="0">IF(B17=0,0,E17/B17*100)</f>
        <v>110.4105838287611</v>
      </c>
      <c r="G17" s="86">
        <f t="shared" ref="G17:G24" si="1">IF(D17=0,0,E17/D17*100)</f>
        <v>53.828741558394889</v>
      </c>
      <c r="H17"/>
    </row>
    <row r="18" spans="1:8" ht="15" x14ac:dyDescent="0.25">
      <c r="A18" s="58" t="s">
        <v>14</v>
      </c>
      <c r="B18" s="88">
        <v>0</v>
      </c>
      <c r="C18" s="86">
        <v>0</v>
      </c>
      <c r="D18" s="86">
        <v>0</v>
      </c>
      <c r="E18" s="86">
        <v>0</v>
      </c>
      <c r="F18" s="86">
        <f t="shared" si="0"/>
        <v>0</v>
      </c>
      <c r="G18" s="86">
        <f t="shared" si="1"/>
        <v>0</v>
      </c>
      <c r="H18"/>
    </row>
    <row r="19" spans="1:8" ht="15" x14ac:dyDescent="0.25">
      <c r="A19" s="59" t="s">
        <v>15</v>
      </c>
      <c r="B19" s="90">
        <v>54082.53</v>
      </c>
      <c r="C19" s="86">
        <v>119692.33</v>
      </c>
      <c r="D19" s="86">
        <v>119692.33</v>
      </c>
      <c r="E19" s="80">
        <v>-346050.42</v>
      </c>
      <c r="F19" s="86">
        <f t="shared" si="0"/>
        <v>-639.85619755584662</v>
      </c>
      <c r="G19" s="86">
        <f t="shared" si="1"/>
        <v>-289.1166209229948</v>
      </c>
      <c r="H19"/>
    </row>
    <row r="20" spans="1:8" ht="15" customHeight="1" x14ac:dyDescent="0.25">
      <c r="A20" s="58" t="s">
        <v>16</v>
      </c>
      <c r="B20" s="94">
        <v>1792560.37</v>
      </c>
      <c r="C20" s="95">
        <v>3796494.56</v>
      </c>
      <c r="D20" s="94">
        <v>3796494.56</v>
      </c>
      <c r="E20" s="95">
        <v>1633125.95</v>
      </c>
      <c r="F20" s="95">
        <f t="shared" si="0"/>
        <v>91.105771238265177</v>
      </c>
      <c r="G20" s="95">
        <f t="shared" si="1"/>
        <v>43.016680893123684</v>
      </c>
      <c r="H20"/>
    </row>
    <row r="21" spans="1:8" ht="15" x14ac:dyDescent="0.25">
      <c r="A21" s="58" t="s">
        <v>17</v>
      </c>
      <c r="B21" s="88">
        <v>1808843.71</v>
      </c>
      <c r="C21" s="86">
        <v>3636627.23</v>
      </c>
      <c r="D21" s="86">
        <v>3636627.23</v>
      </c>
      <c r="E21" s="86">
        <v>1968660.19</v>
      </c>
      <c r="F21" s="86">
        <f t="shared" si="0"/>
        <v>108.83528406110885</v>
      </c>
      <c r="G21" s="86">
        <f t="shared" si="1"/>
        <v>54.134231129320341</v>
      </c>
      <c r="H21"/>
    </row>
    <row r="22" spans="1:8" ht="15" x14ac:dyDescent="0.25">
      <c r="A22" s="60" t="s">
        <v>18</v>
      </c>
      <c r="B22" s="90">
        <v>33850.97</v>
      </c>
      <c r="C22" s="86">
        <v>159867.32999999999</v>
      </c>
      <c r="D22" s="86">
        <v>159867.32999999999</v>
      </c>
      <c r="E22" s="80">
        <v>108649.64</v>
      </c>
      <c r="F22" s="86">
        <f t="shared" si="0"/>
        <v>320.96462819233835</v>
      </c>
      <c r="G22" s="86">
        <f t="shared" si="1"/>
        <v>67.962378554767895</v>
      </c>
      <c r="H22"/>
    </row>
    <row r="23" spans="1:8" ht="15" x14ac:dyDescent="0.25">
      <c r="A23" s="61" t="s">
        <v>19</v>
      </c>
      <c r="B23" s="90">
        <v>1842694.68</v>
      </c>
      <c r="C23" s="89">
        <v>3796494.56</v>
      </c>
      <c r="D23" s="93">
        <v>3796494.56</v>
      </c>
      <c r="E23" s="80">
        <v>2077309.83</v>
      </c>
      <c r="F23" s="89">
        <f t="shared" si="0"/>
        <v>112.73217709620782</v>
      </c>
      <c r="G23" s="89">
        <f t="shared" si="1"/>
        <v>54.716523286681593</v>
      </c>
      <c r="H23"/>
    </row>
    <row r="24" spans="1:8" ht="15" x14ac:dyDescent="0.25">
      <c r="A24" s="36" t="s">
        <v>20</v>
      </c>
      <c r="B24" s="96">
        <v>-50134.31</v>
      </c>
      <c r="C24" s="97">
        <v>0</v>
      </c>
      <c r="D24" s="96">
        <v>0</v>
      </c>
      <c r="E24" s="201">
        <v>-444183.88</v>
      </c>
      <c r="F24" s="96">
        <f t="shared" si="0"/>
        <v>885.98781951920762</v>
      </c>
      <c r="G24" s="96">
        <f t="shared" si="1"/>
        <v>0</v>
      </c>
      <c r="H24"/>
    </row>
    <row r="25" spans="1:8" ht="15" x14ac:dyDescent="0.25">
      <c r="A25" s="36"/>
      <c r="B25"/>
      <c r="C25"/>
      <c r="D25"/>
      <c r="E25"/>
      <c r="F25"/>
      <c r="G25"/>
      <c r="H25"/>
    </row>
    <row r="26" spans="1:8" ht="15" x14ac:dyDescent="0.25">
      <c r="A26" s="38" t="s">
        <v>21</v>
      </c>
      <c r="B26"/>
      <c r="C26"/>
      <c r="D26"/>
      <c r="E26"/>
      <c r="F26"/>
      <c r="G26"/>
      <c r="H26"/>
    </row>
    <row r="27" spans="1:8" ht="0.75" customHeight="1" x14ac:dyDescent="0.25">
      <c r="A27" s="36"/>
      <c r="B27"/>
      <c r="C27"/>
      <c r="D27"/>
      <c r="E27"/>
      <c r="F27" s="11" t="s">
        <v>22</v>
      </c>
      <c r="G27" s="11" t="s">
        <v>23</v>
      </c>
      <c r="H27"/>
    </row>
    <row r="28" spans="1:8" ht="66" customHeight="1" x14ac:dyDescent="0.25">
      <c r="A28" s="37" t="s">
        <v>24</v>
      </c>
      <c r="B28" s="11" t="s">
        <v>25</v>
      </c>
      <c r="C28" s="11" t="s">
        <v>26</v>
      </c>
      <c r="D28" s="11" t="s">
        <v>27</v>
      </c>
      <c r="E28" s="11" t="s">
        <v>28</v>
      </c>
      <c r="F28" s="12"/>
      <c r="G28" s="13"/>
      <c r="H28"/>
    </row>
    <row r="29" spans="1:8" ht="15" x14ac:dyDescent="0.25">
      <c r="A29" s="35" t="s">
        <v>29</v>
      </c>
      <c r="B29" s="12">
        <v>0</v>
      </c>
      <c r="C29" s="12">
        <v>0</v>
      </c>
      <c r="D29" s="12">
        <v>0</v>
      </c>
      <c r="E29" s="12">
        <v>0</v>
      </c>
      <c r="F29" s="12"/>
      <c r="G29" s="13"/>
      <c r="H29"/>
    </row>
    <row r="30" spans="1:8" ht="15" x14ac:dyDescent="0.25">
      <c r="A30" s="35" t="s">
        <v>30</v>
      </c>
      <c r="B30" s="62">
        <v>0</v>
      </c>
      <c r="C30" s="62">
        <v>0</v>
      </c>
      <c r="D30" s="62">
        <v>0</v>
      </c>
      <c r="E30" s="62">
        <v>0</v>
      </c>
      <c r="F30" s="14"/>
      <c r="G30" s="14"/>
      <c r="H30"/>
    </row>
    <row r="31" spans="1:8" ht="15" x14ac:dyDescent="0.25">
      <c r="A31" s="61" t="s">
        <v>31</v>
      </c>
      <c r="B31" s="63">
        <v>0</v>
      </c>
      <c r="C31" s="14">
        <v>0</v>
      </c>
      <c r="D31" s="14">
        <v>0</v>
      </c>
      <c r="E31" s="64">
        <v>0</v>
      </c>
      <c r="F31"/>
      <c r="G31"/>
      <c r="H31"/>
    </row>
    <row r="32" spans="1:8" ht="15" x14ac:dyDescent="0.25">
      <c r="A32" s="36"/>
      <c r="B32"/>
      <c r="C32"/>
      <c r="D32"/>
      <c r="E32"/>
      <c r="F32"/>
      <c r="G32"/>
      <c r="H32"/>
    </row>
    <row r="33" spans="1:8" ht="4.5" customHeight="1" x14ac:dyDescent="0.25">
      <c r="A33" s="36"/>
      <c r="B33"/>
      <c r="C33"/>
      <c r="D33"/>
      <c r="E33"/>
      <c r="F33"/>
      <c r="G33"/>
      <c r="H33"/>
    </row>
    <row r="34" spans="1:8" ht="14.25" customHeight="1" x14ac:dyDescent="0.25">
      <c r="A34" s="209" t="s">
        <v>32</v>
      </c>
      <c r="B34" s="210"/>
      <c r="C34" s="210"/>
      <c r="D34" s="210"/>
      <c r="E34" s="210"/>
      <c r="F34" s="210"/>
      <c r="G34" s="210"/>
      <c r="H34"/>
    </row>
    <row r="35" spans="1:8" ht="9" customHeight="1" x14ac:dyDescent="0.25">
      <c r="A35" s="177" t="s">
        <v>33</v>
      </c>
      <c r="B35" s="178" t="s">
        <v>34</v>
      </c>
      <c r="C35" s="178" t="s">
        <v>8</v>
      </c>
      <c r="D35" s="178" t="s">
        <v>9</v>
      </c>
      <c r="E35" s="178" t="s">
        <v>35</v>
      </c>
      <c r="F35" s="11"/>
      <c r="G35" s="11"/>
      <c r="H35"/>
    </row>
    <row r="36" spans="1:8" ht="42" customHeight="1" x14ac:dyDescent="0.2">
      <c r="A36" s="179" t="s">
        <v>36</v>
      </c>
      <c r="B36" s="180"/>
      <c r="C36" s="181"/>
      <c r="D36" s="181"/>
      <c r="E36" s="202">
        <v>-98133.46</v>
      </c>
      <c r="F36" s="12"/>
      <c r="G36" s="48"/>
      <c r="H36" s="53" t="s">
        <v>37</v>
      </c>
    </row>
    <row r="37" spans="1:8" ht="27" customHeight="1" x14ac:dyDescent="0.25">
      <c r="A37" s="182" t="s">
        <v>38</v>
      </c>
      <c r="B37" s="107"/>
      <c r="C37" s="87"/>
      <c r="D37" s="87"/>
      <c r="E37" s="203">
        <v>-346050.42</v>
      </c>
      <c r="F37" s="96"/>
      <c r="G37" s="96"/>
      <c r="H37" s="49">
        <v>130.76</v>
      </c>
    </row>
    <row r="38" spans="1:8" ht="15" hidden="1" customHeight="1" x14ac:dyDescent="0.25">
      <c r="A38" s="183" t="s">
        <v>39</v>
      </c>
      <c r="B38" s="108"/>
      <c r="C38" s="87"/>
      <c r="D38" s="87"/>
      <c r="E38" s="203">
        <v>-444183.88</v>
      </c>
      <c r="F38" s="96"/>
      <c r="G38" s="96"/>
      <c r="H38" s="50"/>
    </row>
    <row r="39" spans="1:8" ht="10.5" hidden="1" customHeight="1" x14ac:dyDescent="0.25">
      <c r="A39" s="183" t="s">
        <v>40</v>
      </c>
      <c r="B39" s="108"/>
      <c r="C39" s="87">
        <v>26167.33</v>
      </c>
      <c r="D39" s="87">
        <v>26167.33</v>
      </c>
      <c r="E39" s="87">
        <v>21344.6</v>
      </c>
      <c r="F39" s="96"/>
      <c r="G39" s="96"/>
      <c r="H39" s="51"/>
    </row>
    <row r="40" spans="1:8" ht="15" hidden="1" customHeight="1" x14ac:dyDescent="0.2">
      <c r="A40" s="183"/>
      <c r="B40" s="108"/>
      <c r="C40" s="87"/>
      <c r="D40" s="87"/>
      <c r="E40" s="87"/>
      <c r="F40" s="109"/>
      <c r="G40" s="110"/>
      <c r="H40" s="52"/>
    </row>
    <row r="41" spans="1:8" ht="15" x14ac:dyDescent="0.25">
      <c r="A41" s="184" t="s">
        <v>41</v>
      </c>
      <c r="B41" s="111"/>
      <c r="C41" s="87"/>
      <c r="D41" s="87"/>
      <c r="E41" s="203">
        <v>-444183.88</v>
      </c>
      <c r="F41" s="96"/>
      <c r="G41" s="96"/>
      <c r="H41" s="49">
        <v>130.76</v>
      </c>
    </row>
    <row r="42" spans="1:8" ht="26.25" customHeight="1" x14ac:dyDescent="0.15">
      <c r="A42" s="10"/>
    </row>
    <row r="43" spans="1:8" ht="62.25" hidden="1" customHeight="1" x14ac:dyDescent="0.15">
      <c r="A43" s="10"/>
      <c r="F43" s="31"/>
      <c r="G43" s="31"/>
    </row>
    <row r="44" spans="1:8" ht="88.5" customHeight="1" x14ac:dyDescent="0.15">
      <c r="A44" s="31"/>
      <c r="B44" s="31"/>
      <c r="C44" s="31"/>
      <c r="D44" s="31"/>
      <c r="E44" s="31"/>
      <c r="F44" s="32"/>
      <c r="G44" s="32"/>
    </row>
    <row r="45" spans="1:8" ht="10.5" customHeight="1" x14ac:dyDescent="0.15">
      <c r="A45" s="32"/>
      <c r="B45" s="32"/>
      <c r="C45" s="32"/>
      <c r="D45" s="32"/>
      <c r="E45" s="32"/>
      <c r="F45" s="32"/>
      <c r="G45" s="32"/>
    </row>
    <row r="46" spans="1:8" ht="15.75" x14ac:dyDescent="0.15">
      <c r="A46" s="32"/>
      <c r="B46" s="32"/>
      <c r="C46" s="32"/>
      <c r="D46" s="32"/>
      <c r="E46" s="32"/>
    </row>
  </sheetData>
  <mergeCells count="5">
    <mergeCell ref="A10:G10"/>
    <mergeCell ref="A1:G2"/>
    <mergeCell ref="A4:G4"/>
    <mergeCell ref="A5:E5"/>
    <mergeCell ref="A34:G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4"/>
  <sheetViews>
    <sheetView showGridLines="0" workbookViewId="0"/>
  </sheetViews>
  <sheetFormatPr defaultColWidth="8.85546875" defaultRowHeight="12" x14ac:dyDescent="0.2"/>
  <cols>
    <col min="1" max="1" width="58" style="1" customWidth="1"/>
    <col min="2" max="7" width="16" style="5" customWidth="1"/>
    <col min="8" max="16384" width="8.85546875" style="3"/>
  </cols>
  <sheetData>
    <row r="1" spans="1:7" s="1" customFormat="1" ht="56.25" customHeight="1" x14ac:dyDescent="0.2">
      <c r="A1" s="99" t="s">
        <v>42</v>
      </c>
      <c r="B1" s="211" t="s">
        <v>43</v>
      </c>
      <c r="C1" s="212"/>
      <c r="D1" s="212"/>
      <c r="E1" s="212"/>
      <c r="F1" s="212"/>
      <c r="G1" s="213"/>
    </row>
    <row r="2" spans="1:7" ht="24" x14ac:dyDescent="0.2">
      <c r="A2" s="100" t="s">
        <v>44</v>
      </c>
      <c r="B2" s="47" t="s">
        <v>45</v>
      </c>
      <c r="C2" s="2" t="s">
        <v>8</v>
      </c>
      <c r="D2" s="2" t="s">
        <v>9</v>
      </c>
      <c r="E2" s="2" t="s">
        <v>46</v>
      </c>
      <c r="F2" s="98" t="s">
        <v>11</v>
      </c>
      <c r="G2" s="98" t="s">
        <v>12</v>
      </c>
    </row>
    <row r="3" spans="1:7" x14ac:dyDescent="0.2">
      <c r="A3" s="101">
        <v>1</v>
      </c>
      <c r="B3" s="22">
        <v>2</v>
      </c>
      <c r="C3" s="22">
        <v>3</v>
      </c>
      <c r="D3" s="22">
        <v>4</v>
      </c>
      <c r="E3" s="22">
        <v>5</v>
      </c>
      <c r="F3" s="22">
        <v>6</v>
      </c>
      <c r="G3" s="23">
        <v>7</v>
      </c>
    </row>
    <row r="4" spans="1:7" x14ac:dyDescent="0.2">
      <c r="A4" s="39" t="s">
        <v>5</v>
      </c>
      <c r="B4" s="2"/>
      <c r="C4" s="2"/>
      <c r="D4" s="2"/>
      <c r="E4" s="2"/>
      <c r="F4" s="2"/>
      <c r="G4" s="4"/>
    </row>
    <row r="5" spans="1:7" x14ac:dyDescent="0.2">
      <c r="A5" s="39" t="s">
        <v>13</v>
      </c>
      <c r="B5" s="65">
        <v>1792560.37</v>
      </c>
      <c r="C5" s="65">
        <v>3676802.23</v>
      </c>
      <c r="D5" s="65">
        <v>3676802.23</v>
      </c>
      <c r="E5" s="65">
        <v>1979176.37</v>
      </c>
      <c r="F5" s="65">
        <f t="shared" ref="F5:F35" si="0">IF(B5=0,0,E5/B5*100)</f>
        <v>110.4105838287611</v>
      </c>
      <c r="G5" s="65">
        <f t="shared" ref="G5:G35" si="1">IF(D5=0,0,E5/D5*100)</f>
        <v>53.828741558394889</v>
      </c>
    </row>
    <row r="6" spans="1:7" x14ac:dyDescent="0.2">
      <c r="A6" s="40" t="s">
        <v>47</v>
      </c>
      <c r="B6" s="66">
        <v>0</v>
      </c>
      <c r="C6" s="66">
        <v>3051425.91</v>
      </c>
      <c r="D6" s="66">
        <v>3051425.91</v>
      </c>
      <c r="E6" s="66">
        <v>1514111.19</v>
      </c>
      <c r="F6" s="65">
        <f t="shared" si="0"/>
        <v>0</v>
      </c>
      <c r="G6" s="65">
        <f t="shared" si="1"/>
        <v>49.619792013891626</v>
      </c>
    </row>
    <row r="7" spans="1:7" ht="24" customHeight="1" x14ac:dyDescent="0.2">
      <c r="A7" s="39" t="s">
        <v>48</v>
      </c>
      <c r="B7" s="65">
        <v>0</v>
      </c>
      <c r="C7" s="65">
        <v>0</v>
      </c>
      <c r="D7" s="65">
        <v>0</v>
      </c>
      <c r="E7" s="65">
        <v>0</v>
      </c>
      <c r="F7" s="65">
        <f t="shared" si="0"/>
        <v>0</v>
      </c>
      <c r="G7" s="65">
        <f t="shared" si="1"/>
        <v>0</v>
      </c>
    </row>
    <row r="8" spans="1:7" ht="22.5" customHeight="1" x14ac:dyDescent="0.2">
      <c r="A8" s="40" t="s">
        <v>49</v>
      </c>
      <c r="B8" s="66">
        <v>0</v>
      </c>
      <c r="C8" s="66">
        <v>0</v>
      </c>
      <c r="D8" s="66">
        <v>0</v>
      </c>
      <c r="E8" s="66">
        <v>0</v>
      </c>
      <c r="F8" s="66">
        <f t="shared" si="0"/>
        <v>0</v>
      </c>
      <c r="G8" s="66">
        <f t="shared" si="1"/>
        <v>0</v>
      </c>
    </row>
    <row r="9" spans="1:7" ht="30.75" customHeight="1" x14ac:dyDescent="0.2">
      <c r="A9" s="39" t="s">
        <v>50</v>
      </c>
      <c r="B9" s="65">
        <v>1283168.94</v>
      </c>
      <c r="C9" s="65">
        <v>2988946.6</v>
      </c>
      <c r="D9" s="65">
        <v>2988946.6</v>
      </c>
      <c r="E9" s="65">
        <v>1514111.19</v>
      </c>
      <c r="F9" s="65">
        <f t="shared" si="0"/>
        <v>117.99780549551019</v>
      </c>
      <c r="G9" s="65">
        <f t="shared" si="1"/>
        <v>50.657017090904198</v>
      </c>
    </row>
    <row r="10" spans="1:7" ht="33.75" customHeight="1" x14ac:dyDescent="0.2">
      <c r="A10" s="40" t="s">
        <v>51</v>
      </c>
      <c r="B10" s="66">
        <v>1283168.94</v>
      </c>
      <c r="C10" s="66">
        <v>2947946.6</v>
      </c>
      <c r="D10" s="66">
        <v>2947946.6</v>
      </c>
      <c r="E10" s="66">
        <v>1514111.19</v>
      </c>
      <c r="F10" s="66">
        <f t="shared" si="0"/>
        <v>117.99780549551019</v>
      </c>
      <c r="G10" s="66">
        <f t="shared" si="1"/>
        <v>51.361554174692301</v>
      </c>
    </row>
    <row r="11" spans="1:7" ht="32.25" customHeight="1" x14ac:dyDescent="0.2">
      <c r="A11" s="40" t="s">
        <v>52</v>
      </c>
      <c r="B11" s="66">
        <v>0</v>
      </c>
      <c r="C11" s="66">
        <v>41000</v>
      </c>
      <c r="D11" s="66">
        <v>41000</v>
      </c>
      <c r="E11" s="66">
        <v>0</v>
      </c>
      <c r="F11" s="66">
        <f t="shared" si="0"/>
        <v>0</v>
      </c>
      <c r="G11" s="66">
        <f t="shared" si="1"/>
        <v>0</v>
      </c>
    </row>
    <row r="12" spans="1:7" ht="21" customHeight="1" x14ac:dyDescent="0.2">
      <c r="A12" s="39" t="s">
        <v>53</v>
      </c>
      <c r="B12" s="65">
        <v>0</v>
      </c>
      <c r="C12" s="65">
        <v>0</v>
      </c>
      <c r="D12" s="65">
        <v>0</v>
      </c>
      <c r="E12" s="65">
        <v>0</v>
      </c>
      <c r="F12" s="65">
        <f t="shared" si="0"/>
        <v>0</v>
      </c>
      <c r="G12" s="65">
        <f t="shared" si="1"/>
        <v>0</v>
      </c>
    </row>
    <row r="13" spans="1:7" x14ac:dyDescent="0.2">
      <c r="A13" s="40" t="s">
        <v>54</v>
      </c>
      <c r="B13" s="66">
        <v>0</v>
      </c>
      <c r="C13" s="66">
        <v>0</v>
      </c>
      <c r="D13" s="66">
        <v>0</v>
      </c>
      <c r="E13" s="66">
        <v>0</v>
      </c>
      <c r="F13" s="66">
        <f t="shared" si="0"/>
        <v>0</v>
      </c>
      <c r="G13" s="66">
        <f t="shared" si="1"/>
        <v>0</v>
      </c>
    </row>
    <row r="14" spans="1:7" x14ac:dyDescent="0.2">
      <c r="A14" s="39" t="s">
        <v>55</v>
      </c>
      <c r="B14" s="65">
        <v>0</v>
      </c>
      <c r="C14" s="65">
        <v>62479.31</v>
      </c>
      <c r="D14" s="65">
        <v>62479.31</v>
      </c>
      <c r="E14" s="65">
        <v>0</v>
      </c>
      <c r="F14" s="65">
        <f t="shared" si="0"/>
        <v>0</v>
      </c>
      <c r="G14" s="65">
        <f t="shared" si="1"/>
        <v>0</v>
      </c>
    </row>
    <row r="15" spans="1:7" s="55" customFormat="1" ht="20.100000000000001" customHeight="1" x14ac:dyDescent="0.2">
      <c r="A15" s="54" t="s">
        <v>56</v>
      </c>
      <c r="B15" s="67">
        <v>0</v>
      </c>
      <c r="C15" s="67">
        <v>16000</v>
      </c>
      <c r="D15" s="67">
        <v>16000</v>
      </c>
      <c r="E15" s="67">
        <v>0</v>
      </c>
      <c r="F15" s="67">
        <f t="shared" si="0"/>
        <v>0</v>
      </c>
      <c r="G15" s="67">
        <f t="shared" si="1"/>
        <v>0</v>
      </c>
    </row>
    <row r="16" spans="1:7" s="55" customFormat="1" ht="20.100000000000001" customHeight="1" x14ac:dyDescent="0.2">
      <c r="A16" s="54" t="s">
        <v>57</v>
      </c>
      <c r="B16" s="67">
        <v>0</v>
      </c>
      <c r="C16" s="67">
        <v>46479.31</v>
      </c>
      <c r="D16" s="67">
        <v>46479.31</v>
      </c>
      <c r="E16" s="67">
        <v>0</v>
      </c>
      <c r="F16" s="67">
        <f t="shared" si="0"/>
        <v>0</v>
      </c>
      <c r="G16" s="67">
        <f t="shared" si="1"/>
        <v>0</v>
      </c>
    </row>
    <row r="17" spans="1:7" ht="18.75" x14ac:dyDescent="0.2">
      <c r="A17" s="39" t="s">
        <v>58</v>
      </c>
      <c r="B17" s="65">
        <f t="shared" ref="B17:E18" si="2">SUM(B18)</f>
        <v>10380.34</v>
      </c>
      <c r="C17" s="65">
        <f t="shared" si="2"/>
        <v>20800</v>
      </c>
      <c r="D17" s="65">
        <v>20800</v>
      </c>
      <c r="E17" s="65">
        <f t="shared" si="2"/>
        <v>5394.22</v>
      </c>
      <c r="F17" s="65">
        <f t="shared" si="0"/>
        <v>51.965735226399133</v>
      </c>
      <c r="G17" s="65">
        <f t="shared" si="1"/>
        <v>25.93375</v>
      </c>
    </row>
    <row r="18" spans="1:7" x14ac:dyDescent="0.2">
      <c r="A18" s="40" t="s">
        <v>59</v>
      </c>
      <c r="B18" s="66">
        <f t="shared" si="2"/>
        <v>10380.34</v>
      </c>
      <c r="C18" s="66">
        <v>20800</v>
      </c>
      <c r="D18" s="66">
        <v>20800</v>
      </c>
      <c r="E18" s="66">
        <v>5394.22</v>
      </c>
      <c r="F18" s="66">
        <f t="shared" si="0"/>
        <v>51.965735226399133</v>
      </c>
      <c r="G18" s="66">
        <f t="shared" si="1"/>
        <v>25.93375</v>
      </c>
    </row>
    <row r="19" spans="1:7" x14ac:dyDescent="0.2">
      <c r="A19" s="40" t="s">
        <v>60</v>
      </c>
      <c r="B19" s="66">
        <v>10380.34</v>
      </c>
      <c r="C19" s="66">
        <v>20800</v>
      </c>
      <c r="D19" s="66">
        <v>20800</v>
      </c>
      <c r="E19" s="66">
        <v>5394.22</v>
      </c>
      <c r="F19" s="66">
        <f t="shared" si="0"/>
        <v>51.965735226399133</v>
      </c>
      <c r="G19" s="66">
        <f t="shared" si="1"/>
        <v>25.93375</v>
      </c>
    </row>
    <row r="20" spans="1:7" ht="18.75" x14ac:dyDescent="0.2">
      <c r="A20" s="39" t="s">
        <v>61</v>
      </c>
      <c r="B20" s="65">
        <v>8874.06</v>
      </c>
      <c r="C20" s="65">
        <v>21200</v>
      </c>
      <c r="D20" s="65">
        <v>21200</v>
      </c>
      <c r="E20" s="65">
        <v>8845.7800000000007</v>
      </c>
      <c r="F20" s="66">
        <f t="shared" si="0"/>
        <v>99.681318359353</v>
      </c>
      <c r="G20" s="66">
        <f t="shared" si="1"/>
        <v>41.725377358490569</v>
      </c>
    </row>
    <row r="21" spans="1:7" x14ac:dyDescent="0.2">
      <c r="A21" s="39" t="s">
        <v>62</v>
      </c>
      <c r="B21" s="65">
        <v>8874.06</v>
      </c>
      <c r="C21" s="65">
        <v>21200</v>
      </c>
      <c r="D21" s="65">
        <v>21200</v>
      </c>
      <c r="E21" s="65">
        <v>8845.7800000000007</v>
      </c>
      <c r="F21" s="65">
        <f t="shared" si="0"/>
        <v>99.681318359353</v>
      </c>
      <c r="G21" s="65">
        <f t="shared" si="1"/>
        <v>41.725377358490569</v>
      </c>
    </row>
    <row r="22" spans="1:7" x14ac:dyDescent="0.2">
      <c r="A22" s="40" t="s">
        <v>63</v>
      </c>
      <c r="B22" s="66">
        <v>8874.06</v>
      </c>
      <c r="C22" s="66">
        <v>21200</v>
      </c>
      <c r="D22" s="66">
        <v>21200</v>
      </c>
      <c r="E22" s="66">
        <v>8845.7800000000007</v>
      </c>
      <c r="F22" s="66">
        <f t="shared" si="0"/>
        <v>99.681318359353</v>
      </c>
      <c r="G22" s="66">
        <f t="shared" si="1"/>
        <v>41.725377358490569</v>
      </c>
    </row>
    <row r="23" spans="1:7" ht="22.5" customHeight="1" x14ac:dyDescent="0.2">
      <c r="A23" s="39" t="s">
        <v>64</v>
      </c>
      <c r="B23" s="65">
        <v>0</v>
      </c>
      <c r="C23" s="65">
        <v>0</v>
      </c>
      <c r="D23" s="65">
        <v>0</v>
      </c>
      <c r="E23" s="65">
        <v>0</v>
      </c>
      <c r="F23" s="65">
        <f t="shared" si="0"/>
        <v>0</v>
      </c>
      <c r="G23" s="65">
        <f t="shared" si="1"/>
        <v>0</v>
      </c>
    </row>
    <row r="24" spans="1:7" x14ac:dyDescent="0.2">
      <c r="A24" s="40" t="s">
        <v>65</v>
      </c>
      <c r="B24" s="66">
        <v>0</v>
      </c>
      <c r="C24" s="66">
        <v>0</v>
      </c>
      <c r="D24" s="66">
        <v>0</v>
      </c>
      <c r="E24" s="66">
        <v>0</v>
      </c>
      <c r="F24" s="66">
        <f t="shared" si="0"/>
        <v>0</v>
      </c>
      <c r="G24" s="66">
        <f t="shared" si="1"/>
        <v>0</v>
      </c>
    </row>
    <row r="25" spans="1:7" s="7" customFormat="1" x14ac:dyDescent="0.2">
      <c r="A25" s="39" t="s">
        <v>66</v>
      </c>
      <c r="B25" s="65">
        <v>436054.5</v>
      </c>
      <c r="C25" s="65">
        <v>583376.31999999995</v>
      </c>
      <c r="D25" s="65">
        <v>583376.31999999995</v>
      </c>
      <c r="E25" s="65">
        <v>450825.18</v>
      </c>
      <c r="F25" s="65">
        <f t="shared" si="0"/>
        <v>103.38734722379886</v>
      </c>
      <c r="G25" s="65">
        <f t="shared" si="1"/>
        <v>77.278621799390152</v>
      </c>
    </row>
    <row r="26" spans="1:7" ht="18.75" x14ac:dyDescent="0.2">
      <c r="A26" s="39" t="s">
        <v>67</v>
      </c>
      <c r="B26" s="65">
        <v>436054.5</v>
      </c>
      <c r="C26" s="65">
        <v>583376.31999999995</v>
      </c>
      <c r="D26" s="65">
        <v>583376.31999999995</v>
      </c>
      <c r="E26" s="65">
        <v>450825.18</v>
      </c>
      <c r="F26" s="65">
        <f t="shared" si="0"/>
        <v>103.38734722379886</v>
      </c>
      <c r="G26" s="65">
        <f t="shared" si="1"/>
        <v>77.278621799390152</v>
      </c>
    </row>
    <row r="27" spans="1:7" x14ac:dyDescent="0.2">
      <c r="A27" s="40" t="s">
        <v>68</v>
      </c>
      <c r="B27" s="66">
        <v>436054.5</v>
      </c>
      <c r="C27" s="66">
        <v>583376.31999999995</v>
      </c>
      <c r="D27" s="66">
        <v>583376.31999999995</v>
      </c>
      <c r="E27" s="66">
        <v>444150.18</v>
      </c>
      <c r="F27" s="66">
        <f t="shared" si="0"/>
        <v>101.8565752675411</v>
      </c>
      <c r="G27" s="66">
        <f t="shared" si="1"/>
        <v>76.134420402939924</v>
      </c>
    </row>
    <row r="28" spans="1:7" x14ac:dyDescent="0.2">
      <c r="A28" s="40" t="s">
        <v>69</v>
      </c>
      <c r="B28" s="66">
        <v>0</v>
      </c>
      <c r="C28" s="66">
        <v>0</v>
      </c>
      <c r="D28" s="66">
        <v>0</v>
      </c>
      <c r="E28" s="66">
        <v>6675</v>
      </c>
      <c r="F28" s="66">
        <f t="shared" si="0"/>
        <v>0</v>
      </c>
      <c r="G28" s="66">
        <f t="shared" si="1"/>
        <v>0</v>
      </c>
    </row>
    <row r="29" spans="1:7" s="7" customFormat="1" x14ac:dyDescent="0.2">
      <c r="A29" s="39" t="s">
        <v>14</v>
      </c>
      <c r="B29" s="65">
        <v>0</v>
      </c>
      <c r="C29" s="65">
        <v>0</v>
      </c>
      <c r="D29" s="65">
        <v>0</v>
      </c>
      <c r="E29" s="65">
        <v>0</v>
      </c>
      <c r="F29" s="66">
        <f t="shared" si="0"/>
        <v>0</v>
      </c>
      <c r="G29" s="66">
        <f t="shared" si="1"/>
        <v>0</v>
      </c>
    </row>
    <row r="30" spans="1:7" x14ac:dyDescent="0.2">
      <c r="A30" s="39" t="s">
        <v>70</v>
      </c>
      <c r="B30" s="66">
        <v>0</v>
      </c>
      <c r="C30" s="66">
        <v>0</v>
      </c>
      <c r="D30" s="66">
        <v>0</v>
      </c>
      <c r="E30" s="66">
        <v>0</v>
      </c>
      <c r="F30" s="66">
        <f t="shared" si="0"/>
        <v>0</v>
      </c>
      <c r="G30" s="66">
        <f t="shared" si="1"/>
        <v>0</v>
      </c>
    </row>
    <row r="31" spans="1:7" x14ac:dyDescent="0.2">
      <c r="A31" s="39" t="s">
        <v>71</v>
      </c>
      <c r="B31" s="65">
        <v>0</v>
      </c>
      <c r="C31" s="68">
        <v>0</v>
      </c>
      <c r="D31" s="68">
        <v>0</v>
      </c>
      <c r="E31" s="68">
        <v>0</v>
      </c>
      <c r="F31" s="68">
        <f t="shared" si="0"/>
        <v>0</v>
      </c>
      <c r="G31" s="68">
        <f t="shared" si="1"/>
        <v>0</v>
      </c>
    </row>
    <row r="32" spans="1:7" x14ac:dyDescent="0.2">
      <c r="A32" s="40" t="s">
        <v>72</v>
      </c>
      <c r="B32" s="66">
        <v>0</v>
      </c>
      <c r="C32" s="66">
        <v>0</v>
      </c>
      <c r="D32" s="66">
        <v>0</v>
      </c>
      <c r="E32" s="66">
        <v>0</v>
      </c>
      <c r="F32" s="66">
        <f t="shared" si="0"/>
        <v>0</v>
      </c>
      <c r="G32" s="66">
        <f t="shared" si="1"/>
        <v>0</v>
      </c>
    </row>
    <row r="33" spans="1:7" x14ac:dyDescent="0.2">
      <c r="A33" s="40" t="s">
        <v>73</v>
      </c>
      <c r="B33" s="66">
        <v>0</v>
      </c>
      <c r="C33" s="66">
        <v>119692.33</v>
      </c>
      <c r="D33" s="66">
        <v>119692.33</v>
      </c>
      <c r="E33" s="65">
        <v>-346050.42</v>
      </c>
      <c r="F33" s="66">
        <f t="shared" si="0"/>
        <v>0</v>
      </c>
      <c r="G33" s="66">
        <f t="shared" si="1"/>
        <v>-289.1166209229948</v>
      </c>
    </row>
    <row r="34" spans="1:7" x14ac:dyDescent="0.2">
      <c r="A34" s="40" t="s">
        <v>74</v>
      </c>
      <c r="B34" s="65">
        <v>54082.53</v>
      </c>
      <c r="C34" s="65">
        <v>119692.33</v>
      </c>
      <c r="D34" s="65">
        <v>119692.33</v>
      </c>
      <c r="E34" s="65">
        <v>-346050.42</v>
      </c>
      <c r="F34" s="66">
        <f t="shared" si="0"/>
        <v>-639.85619755584662</v>
      </c>
      <c r="G34" s="66">
        <f t="shared" si="1"/>
        <v>-289.1166209229948</v>
      </c>
    </row>
    <row r="35" spans="1:7" x14ac:dyDescent="0.2">
      <c r="A35" s="41" t="s">
        <v>75</v>
      </c>
      <c r="B35" s="69">
        <v>1792560.37</v>
      </c>
      <c r="C35" s="69">
        <v>3796494.56</v>
      </c>
      <c r="D35" s="69">
        <v>3796494.56</v>
      </c>
      <c r="E35" s="69">
        <v>1633125.95</v>
      </c>
      <c r="F35" s="69">
        <f t="shared" si="0"/>
        <v>91.105771238265177</v>
      </c>
      <c r="G35" s="69">
        <f t="shared" si="1"/>
        <v>43.016680893123684</v>
      </c>
    </row>
    <row r="36" spans="1:7" x14ac:dyDescent="0.2">
      <c r="A36" s="42"/>
      <c r="B36" s="70"/>
      <c r="C36" s="70"/>
      <c r="D36" s="70"/>
      <c r="E36" s="70"/>
      <c r="F36" s="70"/>
      <c r="G36" s="70"/>
    </row>
    <row r="37" spans="1:7" x14ac:dyDescent="0.2">
      <c r="A37" s="39" t="s">
        <v>17</v>
      </c>
      <c r="B37" s="65">
        <v>1808843.7099999997</v>
      </c>
      <c r="C37" s="65">
        <v>3636627.23</v>
      </c>
      <c r="D37" s="65">
        <v>3636627.23</v>
      </c>
      <c r="E37" s="65">
        <v>1968660.19</v>
      </c>
      <c r="F37" s="65">
        <f t="shared" ref="F37:F68" si="3">IF(B37=0,0,E37/B37*100)</f>
        <v>108.83528406110887</v>
      </c>
      <c r="G37" s="65">
        <f t="shared" ref="G37:G68" si="4">IF(D37=0,0,E37/D37*100)</f>
        <v>54.134231129320341</v>
      </c>
    </row>
    <row r="38" spans="1:7" x14ac:dyDescent="0.2">
      <c r="A38" s="39" t="s">
        <v>76</v>
      </c>
      <c r="B38" s="65">
        <v>1338512.67</v>
      </c>
      <c r="C38" s="65">
        <v>2793004.71</v>
      </c>
      <c r="D38" s="65">
        <v>2793004.71</v>
      </c>
      <c r="E38" s="65">
        <v>1441272.3</v>
      </c>
      <c r="F38" s="66">
        <f t="shared" si="3"/>
        <v>107.67715034031021</v>
      </c>
      <c r="G38" s="66">
        <f t="shared" si="4"/>
        <v>51.602931238880721</v>
      </c>
    </row>
    <row r="39" spans="1:7" x14ac:dyDescent="0.2">
      <c r="A39" s="39" t="s">
        <v>77</v>
      </c>
      <c r="B39" s="65">
        <v>1115583.19</v>
      </c>
      <c r="C39" s="65">
        <v>2306759.4</v>
      </c>
      <c r="D39" s="65">
        <v>2306759.4</v>
      </c>
      <c r="E39" s="65">
        <v>1198439.3799999999</v>
      </c>
      <c r="F39" s="65">
        <f t="shared" si="3"/>
        <v>107.42716372411456</v>
      </c>
      <c r="G39" s="65">
        <f t="shared" si="4"/>
        <v>51.953375805036274</v>
      </c>
    </row>
    <row r="40" spans="1:7" x14ac:dyDescent="0.2">
      <c r="A40" s="40" t="s">
        <v>78</v>
      </c>
      <c r="B40" s="66">
        <v>1115583.19</v>
      </c>
      <c r="C40" s="66">
        <v>2306759.4</v>
      </c>
      <c r="D40" s="66">
        <v>2306759.4</v>
      </c>
      <c r="E40" s="66">
        <v>1198439.3799999999</v>
      </c>
      <c r="F40" s="66">
        <f t="shared" si="3"/>
        <v>107.42716372411456</v>
      </c>
      <c r="G40" s="66">
        <f t="shared" si="4"/>
        <v>51.953375805036274</v>
      </c>
    </row>
    <row r="41" spans="1:7" x14ac:dyDescent="0.2">
      <c r="A41" s="40" t="s">
        <v>79</v>
      </c>
      <c r="B41" s="66">
        <v>0</v>
      </c>
      <c r="C41" s="66">
        <v>0</v>
      </c>
      <c r="D41" s="66">
        <v>0</v>
      </c>
      <c r="E41" s="66">
        <v>0</v>
      </c>
      <c r="F41" s="66">
        <f t="shared" si="3"/>
        <v>0</v>
      </c>
      <c r="G41" s="66">
        <f t="shared" si="4"/>
        <v>0</v>
      </c>
    </row>
    <row r="42" spans="1:7" x14ac:dyDescent="0.2">
      <c r="A42" s="40" t="s">
        <v>80</v>
      </c>
      <c r="B42" s="66">
        <v>0</v>
      </c>
      <c r="C42" s="66">
        <v>0</v>
      </c>
      <c r="D42" s="66">
        <v>0</v>
      </c>
      <c r="E42" s="66">
        <v>0</v>
      </c>
      <c r="F42" s="66">
        <f t="shared" si="3"/>
        <v>0</v>
      </c>
      <c r="G42" s="66">
        <f t="shared" si="4"/>
        <v>0</v>
      </c>
    </row>
    <row r="43" spans="1:7" x14ac:dyDescent="0.2">
      <c r="A43" s="39" t="s">
        <v>81</v>
      </c>
      <c r="B43" s="65">
        <v>45896.15</v>
      </c>
      <c r="C43" s="65">
        <v>104400</v>
      </c>
      <c r="D43" s="65">
        <v>104400</v>
      </c>
      <c r="E43" s="65">
        <v>45090.400000000001</v>
      </c>
      <c r="F43" s="65">
        <f t="shared" si="3"/>
        <v>98.244406121210602</v>
      </c>
      <c r="G43" s="65">
        <f t="shared" si="4"/>
        <v>43.190038314176249</v>
      </c>
    </row>
    <row r="44" spans="1:7" x14ac:dyDescent="0.2">
      <c r="A44" s="40" t="s">
        <v>82</v>
      </c>
      <c r="B44" s="66">
        <v>45896.15</v>
      </c>
      <c r="C44" s="66">
        <v>104400</v>
      </c>
      <c r="D44" s="66">
        <v>104400</v>
      </c>
      <c r="E44" s="66">
        <v>45090.400000000001</v>
      </c>
      <c r="F44" s="66">
        <f t="shared" si="3"/>
        <v>98.244406121210602</v>
      </c>
      <c r="G44" s="66">
        <f t="shared" si="4"/>
        <v>43.190038314176249</v>
      </c>
    </row>
    <row r="45" spans="1:7" x14ac:dyDescent="0.2">
      <c r="A45" s="39" t="s">
        <v>83</v>
      </c>
      <c r="B45" s="65">
        <v>177033.33</v>
      </c>
      <c r="C45" s="65">
        <v>381845.31</v>
      </c>
      <c r="D45" s="65">
        <v>381845.31</v>
      </c>
      <c r="E45" s="65">
        <v>197742.52</v>
      </c>
      <c r="F45" s="65">
        <f t="shared" si="3"/>
        <v>111.69790456972142</v>
      </c>
      <c r="G45" s="65">
        <f t="shared" si="4"/>
        <v>51.786028221742463</v>
      </c>
    </row>
    <row r="46" spans="1:7" x14ac:dyDescent="0.2">
      <c r="A46" s="40" t="s">
        <v>84</v>
      </c>
      <c r="B46" s="66">
        <v>177033.33</v>
      </c>
      <c r="C46" s="66">
        <v>381845.31</v>
      </c>
      <c r="D46" s="66">
        <v>381845.31</v>
      </c>
      <c r="E46" s="66">
        <v>197742.52</v>
      </c>
      <c r="F46" s="66">
        <f t="shared" si="3"/>
        <v>111.69790456972142</v>
      </c>
      <c r="G46" s="66">
        <f t="shared" si="4"/>
        <v>51.786028221742463</v>
      </c>
    </row>
    <row r="47" spans="1:7" x14ac:dyDescent="0.2">
      <c r="A47" s="39" t="s">
        <v>85</v>
      </c>
      <c r="B47" s="65">
        <v>468516.29999999993</v>
      </c>
      <c r="C47" s="65">
        <v>786176.02</v>
      </c>
      <c r="D47" s="65">
        <v>786176.02</v>
      </c>
      <c r="E47" s="65">
        <v>522618.13</v>
      </c>
      <c r="F47" s="65">
        <f t="shared" si="3"/>
        <v>111.54748084538362</v>
      </c>
      <c r="G47" s="65">
        <f t="shared" si="4"/>
        <v>66.475969338266012</v>
      </c>
    </row>
    <row r="48" spans="1:7" x14ac:dyDescent="0.2">
      <c r="A48" s="39" t="s">
        <v>86</v>
      </c>
      <c r="B48" s="65">
        <v>86740.46</v>
      </c>
      <c r="C48" s="65">
        <v>152696.35</v>
      </c>
      <c r="D48" s="65">
        <v>152696.35</v>
      </c>
      <c r="E48" s="65">
        <v>79591.88</v>
      </c>
      <c r="F48" s="65">
        <f t="shared" si="3"/>
        <v>91.758655649278325</v>
      </c>
      <c r="G48" s="65">
        <f t="shared" si="4"/>
        <v>52.124284568688118</v>
      </c>
    </row>
    <row r="49" spans="1:7" x14ac:dyDescent="0.2">
      <c r="A49" s="40" t="s">
        <v>87</v>
      </c>
      <c r="B49" s="66">
        <v>2970.07</v>
      </c>
      <c r="C49" s="71">
        <v>3500</v>
      </c>
      <c r="D49" s="71">
        <v>3500</v>
      </c>
      <c r="E49" s="66">
        <v>3599.5</v>
      </c>
      <c r="F49" s="66">
        <f t="shared" si="3"/>
        <v>121.19242980805166</v>
      </c>
      <c r="G49" s="66">
        <f t="shared" si="4"/>
        <v>102.84285714285714</v>
      </c>
    </row>
    <row r="50" spans="1:7" x14ac:dyDescent="0.2">
      <c r="A50" s="40" t="s">
        <v>88</v>
      </c>
      <c r="B50" s="66">
        <v>80011.64</v>
      </c>
      <c r="C50" s="71">
        <v>145196.35</v>
      </c>
      <c r="D50" s="71">
        <v>145196.35</v>
      </c>
      <c r="E50" s="66">
        <v>75112.58</v>
      </c>
      <c r="F50" s="66">
        <f t="shared" si="3"/>
        <v>93.877065886913456</v>
      </c>
      <c r="G50" s="66">
        <f t="shared" si="4"/>
        <v>51.731727416012859</v>
      </c>
    </row>
    <row r="51" spans="1:7" ht="20.100000000000001" customHeight="1" x14ac:dyDescent="0.2">
      <c r="A51" s="40" t="s">
        <v>89</v>
      </c>
      <c r="B51" s="66">
        <v>3758.75</v>
      </c>
      <c r="C51" s="71">
        <v>4000</v>
      </c>
      <c r="D51" s="71">
        <v>4000</v>
      </c>
      <c r="E51" s="66">
        <v>154</v>
      </c>
      <c r="F51" s="66">
        <f t="shared" si="3"/>
        <v>4.0971067509145334</v>
      </c>
      <c r="G51" s="66">
        <f t="shared" si="4"/>
        <v>3.85</v>
      </c>
    </row>
    <row r="52" spans="1:7" ht="20.100000000000001" customHeight="1" x14ac:dyDescent="0.2">
      <c r="A52" s="39" t="s">
        <v>90</v>
      </c>
      <c r="B52" s="65">
        <v>0</v>
      </c>
      <c r="C52" s="72">
        <v>0</v>
      </c>
      <c r="D52" s="72">
        <v>0</v>
      </c>
      <c r="E52" s="65">
        <v>725.8</v>
      </c>
      <c r="F52" s="65">
        <f t="shared" si="3"/>
        <v>0</v>
      </c>
      <c r="G52" s="65">
        <f t="shared" si="4"/>
        <v>0</v>
      </c>
    </row>
    <row r="53" spans="1:7" ht="20.100000000000001" customHeight="1" x14ac:dyDescent="0.2">
      <c r="A53" s="40" t="s">
        <v>91</v>
      </c>
      <c r="B53" s="66">
        <v>0</v>
      </c>
      <c r="C53" s="71">
        <v>0</v>
      </c>
      <c r="D53" s="71">
        <v>0</v>
      </c>
      <c r="E53" s="66">
        <v>725.8</v>
      </c>
      <c r="F53" s="66">
        <f t="shared" si="3"/>
        <v>0</v>
      </c>
      <c r="G53" s="66">
        <f t="shared" si="4"/>
        <v>0</v>
      </c>
    </row>
    <row r="54" spans="1:7" x14ac:dyDescent="0.2">
      <c r="A54" s="39" t="s">
        <v>92</v>
      </c>
      <c r="B54" s="65">
        <v>123185.09999999999</v>
      </c>
      <c r="C54" s="65">
        <v>178894.73</v>
      </c>
      <c r="D54" s="65">
        <v>178894.73</v>
      </c>
      <c r="E54" s="65">
        <v>123681.69</v>
      </c>
      <c r="F54" s="65">
        <f t="shared" si="3"/>
        <v>100.40312505327348</v>
      </c>
      <c r="G54" s="65">
        <f t="shared" si="4"/>
        <v>69.136575459768991</v>
      </c>
    </row>
    <row r="55" spans="1:7" x14ac:dyDescent="0.2">
      <c r="A55" s="40" t="s">
        <v>93</v>
      </c>
      <c r="B55" s="66">
        <v>5191.12</v>
      </c>
      <c r="C55" s="71">
        <v>7500</v>
      </c>
      <c r="D55" s="71">
        <v>7500</v>
      </c>
      <c r="E55" s="66">
        <v>4284.4399999999996</v>
      </c>
      <c r="F55" s="66">
        <f t="shared" si="3"/>
        <v>82.534019633528018</v>
      </c>
      <c r="G55" s="66">
        <f t="shared" si="4"/>
        <v>57.12586666666666</v>
      </c>
    </row>
    <row r="56" spans="1:7" x14ac:dyDescent="0.2">
      <c r="A56" s="40" t="s">
        <v>94</v>
      </c>
      <c r="B56" s="66">
        <v>62427.62</v>
      </c>
      <c r="C56" s="71">
        <v>97492.12</v>
      </c>
      <c r="D56" s="71">
        <v>97492.12</v>
      </c>
      <c r="E56" s="66">
        <v>71835.429999999993</v>
      </c>
      <c r="F56" s="66">
        <f t="shared" si="3"/>
        <v>115.06994820561796</v>
      </c>
      <c r="G56" s="66">
        <f t="shared" si="4"/>
        <v>73.683319226210273</v>
      </c>
    </row>
    <row r="57" spans="1:7" x14ac:dyDescent="0.2">
      <c r="A57" s="40" t="s">
        <v>95</v>
      </c>
      <c r="B57" s="66">
        <v>50949.04</v>
      </c>
      <c r="C57" s="71">
        <v>61265.36</v>
      </c>
      <c r="D57" s="71">
        <v>61265.36</v>
      </c>
      <c r="E57" s="66">
        <v>41303.94</v>
      </c>
      <c r="F57" s="66">
        <f t="shared" si="3"/>
        <v>81.069123186619422</v>
      </c>
      <c r="G57" s="66">
        <f t="shared" si="4"/>
        <v>67.418097273891803</v>
      </c>
    </row>
    <row r="58" spans="1:7" x14ac:dyDescent="0.2">
      <c r="A58" s="40" t="s">
        <v>96</v>
      </c>
      <c r="B58" s="66">
        <v>3127.54</v>
      </c>
      <c r="C58" s="71">
        <v>10987.25</v>
      </c>
      <c r="D58" s="71">
        <v>10987.25</v>
      </c>
      <c r="E58" s="66">
        <v>5264.97</v>
      </c>
      <c r="F58" s="66">
        <f t="shared" si="3"/>
        <v>168.342211450533</v>
      </c>
      <c r="G58" s="66">
        <f t="shared" si="4"/>
        <v>47.918906004687258</v>
      </c>
    </row>
    <row r="59" spans="1:7" x14ac:dyDescent="0.2">
      <c r="A59" s="40" t="s">
        <v>97</v>
      </c>
      <c r="B59" s="66">
        <v>0</v>
      </c>
      <c r="C59" s="71">
        <v>650</v>
      </c>
      <c r="D59" s="71">
        <v>650</v>
      </c>
      <c r="E59" s="66">
        <v>170.99</v>
      </c>
      <c r="F59" s="66">
        <f t="shared" si="3"/>
        <v>0</v>
      </c>
      <c r="G59" s="66">
        <f t="shared" si="4"/>
        <v>26.306153846153848</v>
      </c>
    </row>
    <row r="60" spans="1:7" x14ac:dyDescent="0.2">
      <c r="A60" s="40" t="s">
        <v>98</v>
      </c>
      <c r="B60" s="66">
        <v>1489.78</v>
      </c>
      <c r="C60" s="71">
        <v>1000</v>
      </c>
      <c r="D60" s="71">
        <v>1000</v>
      </c>
      <c r="E60" s="66">
        <v>821.92</v>
      </c>
      <c r="F60" s="66">
        <f t="shared" si="3"/>
        <v>55.170562096416923</v>
      </c>
      <c r="G60" s="66">
        <f t="shared" si="4"/>
        <v>82.191999999999993</v>
      </c>
    </row>
    <row r="61" spans="1:7" x14ac:dyDescent="0.2">
      <c r="A61" s="39" t="s">
        <v>99</v>
      </c>
      <c r="B61" s="65">
        <v>253348.10999999996</v>
      </c>
      <c r="C61" s="65">
        <v>441041.5</v>
      </c>
      <c r="D61" s="65">
        <v>441041.5</v>
      </c>
      <c r="E61" s="65">
        <v>313760.98</v>
      </c>
      <c r="F61" s="65">
        <f t="shared" si="3"/>
        <v>123.8457946262161</v>
      </c>
      <c r="G61" s="65">
        <f t="shared" si="4"/>
        <v>71.140919845411361</v>
      </c>
    </row>
    <row r="62" spans="1:7" x14ac:dyDescent="0.2">
      <c r="A62" s="40" t="s">
        <v>100</v>
      </c>
      <c r="B62" s="66">
        <v>792.82</v>
      </c>
      <c r="C62" s="71">
        <v>1900</v>
      </c>
      <c r="D62" s="71">
        <v>1900</v>
      </c>
      <c r="E62" s="66">
        <v>1276.6099999999999</v>
      </c>
      <c r="F62" s="66">
        <f t="shared" si="3"/>
        <v>161.02141721954538</v>
      </c>
      <c r="G62" s="66">
        <f t="shared" si="4"/>
        <v>67.19</v>
      </c>
    </row>
    <row r="63" spans="1:7" x14ac:dyDescent="0.2">
      <c r="A63" s="40" t="s">
        <v>101</v>
      </c>
      <c r="B63" s="66">
        <v>3315.27</v>
      </c>
      <c r="C63" s="71">
        <v>15200</v>
      </c>
      <c r="D63" s="71">
        <v>15200</v>
      </c>
      <c r="E63" s="66">
        <v>8485.36</v>
      </c>
      <c r="F63" s="66">
        <f t="shared" si="3"/>
        <v>255.94778102537651</v>
      </c>
      <c r="G63" s="66">
        <f t="shared" si="4"/>
        <v>55.824736842105274</v>
      </c>
    </row>
    <row r="64" spans="1:7" x14ac:dyDescent="0.2">
      <c r="A64" s="40" t="s">
        <v>102</v>
      </c>
      <c r="B64" s="66">
        <v>17163.43</v>
      </c>
      <c r="C64" s="71">
        <v>22000</v>
      </c>
      <c r="D64" s="71">
        <v>22000</v>
      </c>
      <c r="E64" s="66">
        <v>15983.37</v>
      </c>
      <c r="F64" s="66">
        <f t="shared" si="3"/>
        <v>93.124567758309382</v>
      </c>
      <c r="G64" s="66">
        <f t="shared" si="4"/>
        <v>72.651681818181828</v>
      </c>
    </row>
    <row r="65" spans="1:7" x14ac:dyDescent="0.2">
      <c r="A65" s="40" t="s">
        <v>103</v>
      </c>
      <c r="B65" s="66">
        <v>226273.71</v>
      </c>
      <c r="C65" s="71">
        <v>381641.5</v>
      </c>
      <c r="D65" s="71">
        <v>381641.5</v>
      </c>
      <c r="E65" s="66">
        <v>274848.21000000002</v>
      </c>
      <c r="F65" s="66">
        <f t="shared" si="3"/>
        <v>121.46714260353093</v>
      </c>
      <c r="G65" s="66">
        <f t="shared" si="4"/>
        <v>72.017380185331007</v>
      </c>
    </row>
    <row r="66" spans="1:7" x14ac:dyDescent="0.2">
      <c r="A66" s="40" t="s">
        <v>104</v>
      </c>
      <c r="B66" s="66">
        <v>744.11</v>
      </c>
      <c r="C66" s="71">
        <v>7300</v>
      </c>
      <c r="D66" s="71">
        <v>7300</v>
      </c>
      <c r="E66" s="66">
        <v>0</v>
      </c>
      <c r="F66" s="66">
        <f t="shared" si="3"/>
        <v>0</v>
      </c>
      <c r="G66" s="66">
        <f t="shared" si="4"/>
        <v>0</v>
      </c>
    </row>
    <row r="67" spans="1:7" x14ac:dyDescent="0.2">
      <c r="A67" s="40" t="s">
        <v>105</v>
      </c>
      <c r="B67" s="66">
        <v>2089.77</v>
      </c>
      <c r="C67" s="71">
        <v>5000</v>
      </c>
      <c r="D67" s="71">
        <v>5000</v>
      </c>
      <c r="E67" s="66">
        <v>8144.88</v>
      </c>
      <c r="F67" s="66">
        <f t="shared" si="3"/>
        <v>389.75006818932229</v>
      </c>
      <c r="G67" s="66">
        <f t="shared" si="4"/>
        <v>162.89760000000001</v>
      </c>
    </row>
    <row r="68" spans="1:7" x14ac:dyDescent="0.2">
      <c r="A68" s="40" t="s">
        <v>106</v>
      </c>
      <c r="B68" s="66">
        <v>2969</v>
      </c>
      <c r="C68" s="71">
        <v>7500</v>
      </c>
      <c r="D68" s="71">
        <v>7500</v>
      </c>
      <c r="E68" s="66">
        <v>3422.55</v>
      </c>
      <c r="F68" s="66">
        <f t="shared" si="3"/>
        <v>115.27618726844055</v>
      </c>
      <c r="G68" s="66">
        <f t="shared" si="4"/>
        <v>45.634</v>
      </c>
    </row>
    <row r="69" spans="1:7" x14ac:dyDescent="0.2">
      <c r="A69" s="40" t="s">
        <v>107</v>
      </c>
      <c r="B69" s="66">
        <v>0</v>
      </c>
      <c r="C69" s="71">
        <v>500</v>
      </c>
      <c r="D69" s="71">
        <v>500</v>
      </c>
      <c r="E69" s="66">
        <v>0</v>
      </c>
      <c r="F69" s="66">
        <f t="shared" ref="F69:F100" si="5">IF(B69=0,0,E69/B69*100)</f>
        <v>0</v>
      </c>
      <c r="G69" s="66">
        <f t="shared" ref="G69:G100" si="6">IF(D69=0,0,E69/D69*100)</f>
        <v>0</v>
      </c>
    </row>
    <row r="70" spans="1:7" ht="20.100000000000001" customHeight="1" x14ac:dyDescent="0.2">
      <c r="A70" s="39" t="s">
        <v>108</v>
      </c>
      <c r="B70" s="65">
        <v>0</v>
      </c>
      <c r="C70" s="72">
        <v>0</v>
      </c>
      <c r="D70" s="72">
        <v>0</v>
      </c>
      <c r="E70" s="72">
        <v>0</v>
      </c>
      <c r="F70" s="72">
        <f t="shared" si="5"/>
        <v>0</v>
      </c>
      <c r="G70" s="72">
        <f t="shared" si="6"/>
        <v>0</v>
      </c>
    </row>
    <row r="71" spans="1:7" ht="20.100000000000001" customHeight="1" x14ac:dyDescent="0.2">
      <c r="A71" s="40" t="s">
        <v>108</v>
      </c>
      <c r="B71" s="66">
        <v>0</v>
      </c>
      <c r="C71" s="71">
        <v>0</v>
      </c>
      <c r="D71" s="71">
        <v>0</v>
      </c>
      <c r="E71" s="71">
        <v>0</v>
      </c>
      <c r="F71" s="71">
        <f t="shared" si="5"/>
        <v>0</v>
      </c>
      <c r="G71" s="71">
        <f t="shared" si="6"/>
        <v>0</v>
      </c>
    </row>
    <row r="72" spans="1:7" x14ac:dyDescent="0.2">
      <c r="A72" s="39" t="s">
        <v>109</v>
      </c>
      <c r="B72" s="65">
        <v>3912.37</v>
      </c>
      <c r="C72" s="65">
        <v>13543.44</v>
      </c>
      <c r="D72" s="65">
        <v>13543.44</v>
      </c>
      <c r="E72" s="65">
        <v>5583.58</v>
      </c>
      <c r="F72" s="65">
        <f t="shared" si="5"/>
        <v>142.71605190715601</v>
      </c>
      <c r="G72" s="65">
        <f t="shared" si="6"/>
        <v>41.227191909884048</v>
      </c>
    </row>
    <row r="73" spans="1:7" x14ac:dyDescent="0.2">
      <c r="A73" s="40" t="s">
        <v>110</v>
      </c>
      <c r="B73" s="66">
        <v>0</v>
      </c>
      <c r="C73" s="71">
        <v>735.44</v>
      </c>
      <c r="D73" s="71">
        <v>735.44</v>
      </c>
      <c r="E73" s="66">
        <v>735.44</v>
      </c>
      <c r="F73" s="66">
        <f t="shared" si="5"/>
        <v>0</v>
      </c>
      <c r="G73" s="66">
        <f t="shared" si="6"/>
        <v>100</v>
      </c>
    </row>
    <row r="74" spans="1:7" x14ac:dyDescent="0.2">
      <c r="A74" s="40" t="s">
        <v>111</v>
      </c>
      <c r="B74" s="66">
        <v>360.28</v>
      </c>
      <c r="C74" s="71">
        <v>800</v>
      </c>
      <c r="D74" s="71">
        <v>800</v>
      </c>
      <c r="E74" s="66">
        <v>118.14</v>
      </c>
      <c r="F74" s="66">
        <f t="shared" si="5"/>
        <v>32.791162429221721</v>
      </c>
      <c r="G74" s="66">
        <f t="shared" si="6"/>
        <v>14.7675</v>
      </c>
    </row>
    <row r="75" spans="1:7" x14ac:dyDescent="0.2">
      <c r="A75" s="40" t="s">
        <v>112</v>
      </c>
      <c r="B75" s="66">
        <v>0</v>
      </c>
      <c r="C75" s="71">
        <v>3308</v>
      </c>
      <c r="D75" s="71">
        <v>3308</v>
      </c>
      <c r="E75" s="66">
        <v>810</v>
      </c>
      <c r="F75" s="66">
        <f t="shared" si="5"/>
        <v>0</v>
      </c>
      <c r="G75" s="66">
        <f t="shared" si="6"/>
        <v>24.486094316807737</v>
      </c>
    </row>
    <row r="76" spans="1:7" x14ac:dyDescent="0.2">
      <c r="A76" s="40" t="s">
        <v>113</v>
      </c>
      <c r="B76" s="66">
        <v>108.09</v>
      </c>
      <c r="C76" s="71">
        <v>400</v>
      </c>
      <c r="D76" s="71">
        <v>400</v>
      </c>
      <c r="E76" s="66">
        <v>140</v>
      </c>
      <c r="F76" s="66">
        <f t="shared" si="5"/>
        <v>129.52169488389305</v>
      </c>
      <c r="G76" s="66">
        <f t="shared" si="6"/>
        <v>35</v>
      </c>
    </row>
    <row r="77" spans="1:7" x14ac:dyDescent="0.2">
      <c r="A77" s="40" t="s">
        <v>114</v>
      </c>
      <c r="B77" s="66">
        <v>3444</v>
      </c>
      <c r="C77" s="71">
        <v>7500</v>
      </c>
      <c r="D77" s="71">
        <v>7500</v>
      </c>
      <c r="E77" s="66">
        <v>3780</v>
      </c>
      <c r="F77" s="66">
        <f t="shared" si="5"/>
        <v>109.75609756097562</v>
      </c>
      <c r="G77" s="66">
        <f t="shared" si="6"/>
        <v>50.4</v>
      </c>
    </row>
    <row r="78" spans="1:7" x14ac:dyDescent="0.2">
      <c r="A78" s="40" t="s">
        <v>115</v>
      </c>
      <c r="B78" s="66">
        <v>0</v>
      </c>
      <c r="C78" s="71">
        <v>0</v>
      </c>
      <c r="D78" s="71">
        <v>0</v>
      </c>
      <c r="E78" s="66">
        <v>0</v>
      </c>
      <c r="F78" s="66">
        <f t="shared" si="5"/>
        <v>0</v>
      </c>
      <c r="G78" s="66">
        <f t="shared" si="6"/>
        <v>0</v>
      </c>
    </row>
    <row r="79" spans="1:7" x14ac:dyDescent="0.2">
      <c r="A79" s="40" t="s">
        <v>116</v>
      </c>
      <c r="B79" s="66">
        <v>0</v>
      </c>
      <c r="C79" s="71">
        <v>800</v>
      </c>
      <c r="D79" s="71">
        <v>800</v>
      </c>
      <c r="E79" s="66">
        <v>0</v>
      </c>
      <c r="F79" s="66">
        <f t="shared" si="5"/>
        <v>0</v>
      </c>
      <c r="G79" s="66">
        <f t="shared" si="6"/>
        <v>0</v>
      </c>
    </row>
    <row r="80" spans="1:7" ht="0.75" hidden="1" customHeight="1" x14ac:dyDescent="0.2">
      <c r="A80" s="39" t="s">
        <v>117</v>
      </c>
      <c r="B80" s="66">
        <v>0</v>
      </c>
      <c r="C80" s="71">
        <v>0</v>
      </c>
      <c r="D80" s="71">
        <v>0</v>
      </c>
      <c r="E80" s="66">
        <v>0</v>
      </c>
      <c r="F80" s="66">
        <f t="shared" si="5"/>
        <v>0</v>
      </c>
      <c r="G80" s="66">
        <f t="shared" si="6"/>
        <v>0</v>
      </c>
    </row>
    <row r="81" spans="1:7" hidden="1" x14ac:dyDescent="0.2">
      <c r="A81" s="40" t="s">
        <v>118</v>
      </c>
      <c r="B81" s="66">
        <v>0</v>
      </c>
      <c r="C81" s="71">
        <v>0</v>
      </c>
      <c r="D81" s="71">
        <v>0</v>
      </c>
      <c r="E81" s="66">
        <v>0</v>
      </c>
      <c r="F81" s="66">
        <f t="shared" si="5"/>
        <v>0</v>
      </c>
      <c r="G81" s="66">
        <f t="shared" si="6"/>
        <v>0</v>
      </c>
    </row>
    <row r="82" spans="1:7" ht="18" customHeight="1" x14ac:dyDescent="0.2">
      <c r="A82" s="39" t="s">
        <v>119</v>
      </c>
      <c r="B82" s="65">
        <v>84.64</v>
      </c>
      <c r="C82" s="73">
        <v>700</v>
      </c>
      <c r="D82" s="74">
        <v>700</v>
      </c>
      <c r="E82" s="65">
        <v>179.2</v>
      </c>
      <c r="F82" s="66">
        <f t="shared" si="5"/>
        <v>211.72022684310016</v>
      </c>
      <c r="G82" s="66">
        <f t="shared" si="6"/>
        <v>25.6</v>
      </c>
    </row>
    <row r="83" spans="1:7" ht="18" customHeight="1" x14ac:dyDescent="0.2">
      <c r="A83" s="39" t="s">
        <v>120</v>
      </c>
      <c r="B83" s="65">
        <v>84.64</v>
      </c>
      <c r="C83" s="65">
        <v>700</v>
      </c>
      <c r="D83" s="65">
        <v>700</v>
      </c>
      <c r="E83" s="65">
        <v>179.2</v>
      </c>
      <c r="F83" s="66">
        <f t="shared" si="5"/>
        <v>211.72022684310016</v>
      </c>
      <c r="G83" s="66">
        <f t="shared" si="6"/>
        <v>25.6</v>
      </c>
    </row>
    <row r="84" spans="1:7" ht="18" customHeight="1" x14ac:dyDescent="0.2">
      <c r="A84" s="40" t="s">
        <v>121</v>
      </c>
      <c r="B84" s="66">
        <v>84.64</v>
      </c>
      <c r="C84" s="66">
        <v>500</v>
      </c>
      <c r="D84" s="66">
        <v>500</v>
      </c>
      <c r="E84" s="66">
        <v>179.2</v>
      </c>
      <c r="F84" s="65">
        <f t="shared" si="5"/>
        <v>211.72022684310016</v>
      </c>
      <c r="G84" s="65">
        <f t="shared" si="6"/>
        <v>35.839999999999996</v>
      </c>
    </row>
    <row r="85" spans="1:7" ht="18" customHeight="1" x14ac:dyDescent="0.2">
      <c r="A85" s="40" t="s">
        <v>122</v>
      </c>
      <c r="B85" s="66">
        <v>0</v>
      </c>
      <c r="C85" s="66">
        <v>200</v>
      </c>
      <c r="D85" s="66">
        <v>200</v>
      </c>
      <c r="E85" s="66">
        <v>0</v>
      </c>
      <c r="F85" s="65">
        <f t="shared" si="5"/>
        <v>0</v>
      </c>
      <c r="G85" s="65">
        <f t="shared" si="6"/>
        <v>0</v>
      </c>
    </row>
    <row r="86" spans="1:7" ht="18" customHeight="1" x14ac:dyDescent="0.2">
      <c r="A86" s="39" t="s">
        <v>123</v>
      </c>
      <c r="B86" s="65">
        <v>399.84</v>
      </c>
      <c r="C86" s="65">
        <v>55500</v>
      </c>
      <c r="D86" s="65">
        <v>55500</v>
      </c>
      <c r="E86" s="65">
        <v>4590.5600000000004</v>
      </c>
      <c r="F86" s="65">
        <f t="shared" si="5"/>
        <v>1148.0992396958784</v>
      </c>
      <c r="G86" s="65">
        <f t="shared" si="6"/>
        <v>8.2712792792792804</v>
      </c>
    </row>
    <row r="87" spans="1:7" ht="20.100000000000001" customHeight="1" x14ac:dyDescent="0.2">
      <c r="A87" s="40" t="s">
        <v>124</v>
      </c>
      <c r="B87" s="66">
        <v>399.84</v>
      </c>
      <c r="C87" s="66">
        <v>0</v>
      </c>
      <c r="D87" s="66">
        <v>0</v>
      </c>
      <c r="E87" s="66">
        <v>2960.99</v>
      </c>
      <c r="F87" s="66">
        <f t="shared" si="5"/>
        <v>740.54371748699475</v>
      </c>
      <c r="G87" s="66">
        <f t="shared" si="6"/>
        <v>0</v>
      </c>
    </row>
    <row r="88" spans="1:7" ht="20.100000000000001" customHeight="1" x14ac:dyDescent="0.2">
      <c r="A88" s="40" t="s">
        <v>125</v>
      </c>
      <c r="B88" s="66">
        <v>0</v>
      </c>
      <c r="C88" s="66">
        <v>55500</v>
      </c>
      <c r="D88" s="66">
        <v>55500</v>
      </c>
      <c r="E88" s="66">
        <v>1629.57</v>
      </c>
      <c r="F88" s="66">
        <f t="shared" si="5"/>
        <v>0</v>
      </c>
      <c r="G88" s="66">
        <f t="shared" si="6"/>
        <v>2.9361621621621619</v>
      </c>
    </row>
    <row r="89" spans="1:7" ht="20.100000000000001" customHeight="1" x14ac:dyDescent="0.2">
      <c r="A89" s="40" t="s">
        <v>126</v>
      </c>
      <c r="B89" s="66">
        <v>0</v>
      </c>
      <c r="C89" s="66">
        <v>0</v>
      </c>
      <c r="D89" s="66">
        <v>0</v>
      </c>
      <c r="E89" s="66">
        <v>0</v>
      </c>
      <c r="F89" s="66">
        <f t="shared" si="5"/>
        <v>0</v>
      </c>
      <c r="G89" s="66">
        <f t="shared" si="6"/>
        <v>0</v>
      </c>
    </row>
    <row r="90" spans="1:7" ht="20.100000000000001" customHeight="1" x14ac:dyDescent="0.2">
      <c r="A90" s="39" t="s">
        <v>127</v>
      </c>
      <c r="B90" s="65">
        <v>1330.26</v>
      </c>
      <c r="C90" s="65">
        <v>1246.5</v>
      </c>
      <c r="D90" s="65">
        <v>1246.5</v>
      </c>
      <c r="E90" s="65">
        <v>0</v>
      </c>
      <c r="F90" s="66">
        <f t="shared" si="5"/>
        <v>0</v>
      </c>
      <c r="G90" s="66">
        <f t="shared" si="6"/>
        <v>0</v>
      </c>
    </row>
    <row r="91" spans="1:7" ht="20.100000000000001" customHeight="1" x14ac:dyDescent="0.2">
      <c r="A91" s="40" t="s">
        <v>128</v>
      </c>
      <c r="B91" s="66">
        <v>1330.26</v>
      </c>
      <c r="C91" s="66">
        <v>1246.5</v>
      </c>
      <c r="D91" s="66">
        <v>1246.5</v>
      </c>
      <c r="E91" s="66">
        <v>0</v>
      </c>
      <c r="F91" s="66">
        <f t="shared" si="5"/>
        <v>0</v>
      </c>
      <c r="G91" s="66">
        <f t="shared" si="6"/>
        <v>0</v>
      </c>
    </row>
    <row r="92" spans="1:7" x14ac:dyDescent="0.2">
      <c r="A92" s="39" t="s">
        <v>18</v>
      </c>
      <c r="B92" s="65">
        <v>33850.97</v>
      </c>
      <c r="C92" s="65">
        <v>159867.32999999999</v>
      </c>
      <c r="D92" s="65">
        <v>159867.32999999999</v>
      </c>
      <c r="E92" s="65">
        <v>108649.64</v>
      </c>
      <c r="F92" s="65">
        <f t="shared" si="5"/>
        <v>320.96462819233835</v>
      </c>
      <c r="G92" s="65">
        <f t="shared" si="6"/>
        <v>67.962378554767895</v>
      </c>
    </row>
    <row r="93" spans="1:7" x14ac:dyDescent="0.2">
      <c r="A93" s="39" t="s">
        <v>129</v>
      </c>
      <c r="B93" s="65">
        <f t="shared" ref="B93:E94" si="7">SUM(B94)</f>
        <v>0</v>
      </c>
      <c r="C93" s="65">
        <f t="shared" si="7"/>
        <v>0</v>
      </c>
      <c r="D93" s="65">
        <f t="shared" si="7"/>
        <v>0</v>
      </c>
      <c r="E93" s="65">
        <f t="shared" si="7"/>
        <v>0</v>
      </c>
      <c r="F93" s="65">
        <f t="shared" si="5"/>
        <v>0</v>
      </c>
      <c r="G93" s="65">
        <f t="shared" si="6"/>
        <v>0</v>
      </c>
    </row>
    <row r="94" spans="1:7" x14ac:dyDescent="0.2">
      <c r="A94" s="39" t="s">
        <v>130</v>
      </c>
      <c r="B94" s="65">
        <f t="shared" si="7"/>
        <v>0</v>
      </c>
      <c r="C94" s="65">
        <f t="shared" si="7"/>
        <v>0</v>
      </c>
      <c r="D94" s="65">
        <f t="shared" si="7"/>
        <v>0</v>
      </c>
      <c r="E94" s="65">
        <f t="shared" si="7"/>
        <v>0</v>
      </c>
      <c r="F94" s="65">
        <f t="shared" si="5"/>
        <v>0</v>
      </c>
      <c r="G94" s="65">
        <f t="shared" si="6"/>
        <v>0</v>
      </c>
    </row>
    <row r="95" spans="1:7" x14ac:dyDescent="0.2">
      <c r="A95" s="40" t="s">
        <v>131</v>
      </c>
      <c r="B95" s="66">
        <v>0</v>
      </c>
      <c r="C95" s="66">
        <v>0</v>
      </c>
      <c r="D95" s="66">
        <v>0</v>
      </c>
      <c r="E95" s="66">
        <v>0</v>
      </c>
      <c r="F95" s="65">
        <f t="shared" si="5"/>
        <v>0</v>
      </c>
      <c r="G95" s="65">
        <f t="shared" si="6"/>
        <v>0</v>
      </c>
    </row>
    <row r="96" spans="1:7" x14ac:dyDescent="0.2">
      <c r="A96" s="39" t="s">
        <v>132</v>
      </c>
      <c r="B96" s="65">
        <v>33850.97</v>
      </c>
      <c r="C96" s="65">
        <v>53475</v>
      </c>
      <c r="D96" s="65">
        <v>53475</v>
      </c>
      <c r="E96" s="65">
        <v>15317.16</v>
      </c>
      <c r="F96" s="65">
        <f t="shared" si="5"/>
        <v>45.24880675502061</v>
      </c>
      <c r="G96" s="65">
        <f t="shared" si="6"/>
        <v>28.643590462833103</v>
      </c>
    </row>
    <row r="97" spans="1:7" x14ac:dyDescent="0.2">
      <c r="A97" s="39" t="s">
        <v>133</v>
      </c>
      <c r="B97" s="65">
        <v>2795.17</v>
      </c>
      <c r="C97" s="65">
        <v>9350</v>
      </c>
      <c r="D97" s="65">
        <v>9350</v>
      </c>
      <c r="E97" s="65">
        <v>12192.16</v>
      </c>
      <c r="F97" s="65">
        <f t="shared" si="5"/>
        <v>436.18670778521516</v>
      </c>
      <c r="G97" s="65">
        <f t="shared" si="6"/>
        <v>130.39743315508022</v>
      </c>
    </row>
    <row r="98" spans="1:7" x14ac:dyDescent="0.2">
      <c r="A98" s="40" t="s">
        <v>134</v>
      </c>
      <c r="B98" s="66">
        <v>1583.75</v>
      </c>
      <c r="C98" s="66">
        <v>3550</v>
      </c>
      <c r="D98" s="66">
        <v>3550</v>
      </c>
      <c r="E98" s="66">
        <v>4537.25</v>
      </c>
      <c r="F98" s="66">
        <f t="shared" si="5"/>
        <v>286.48776637726911</v>
      </c>
      <c r="G98" s="66">
        <f t="shared" si="6"/>
        <v>127.80985915492957</v>
      </c>
    </row>
    <row r="99" spans="1:7" x14ac:dyDescent="0.2">
      <c r="A99" s="40" t="s">
        <v>135</v>
      </c>
      <c r="B99" s="66">
        <v>0</v>
      </c>
      <c r="C99" s="66">
        <v>0</v>
      </c>
      <c r="D99" s="66">
        <v>0</v>
      </c>
      <c r="E99" s="66">
        <v>0</v>
      </c>
      <c r="F99" s="65">
        <f t="shared" si="5"/>
        <v>0</v>
      </c>
      <c r="G99" s="65">
        <f t="shared" si="6"/>
        <v>0</v>
      </c>
    </row>
    <row r="100" spans="1:7" x14ac:dyDescent="0.2">
      <c r="A100" s="40" t="s">
        <v>136</v>
      </c>
      <c r="B100" s="66">
        <v>0</v>
      </c>
      <c r="C100" s="71">
        <v>0</v>
      </c>
      <c r="D100" s="71">
        <v>0</v>
      </c>
      <c r="E100" s="66">
        <v>7654.91</v>
      </c>
      <c r="F100" s="66">
        <f t="shared" si="5"/>
        <v>0</v>
      </c>
      <c r="G100" s="66">
        <f t="shared" si="6"/>
        <v>0</v>
      </c>
    </row>
    <row r="101" spans="1:7" x14ac:dyDescent="0.2">
      <c r="A101" s="40" t="s">
        <v>137</v>
      </c>
      <c r="B101" s="66">
        <v>1211.42</v>
      </c>
      <c r="C101" s="71">
        <v>0</v>
      </c>
      <c r="D101" s="71">
        <v>0</v>
      </c>
      <c r="E101" s="66">
        <v>0</v>
      </c>
      <c r="F101" s="66">
        <f t="shared" ref="F101:F132" si="8">IF(B101=0,0,E101/B101*100)</f>
        <v>0</v>
      </c>
      <c r="G101" s="66">
        <f t="shared" ref="G101:G108" si="9">IF(D101=0,0,E101/D101*100)</f>
        <v>0</v>
      </c>
    </row>
    <row r="102" spans="1:7" x14ac:dyDescent="0.2">
      <c r="A102" s="39" t="s">
        <v>138</v>
      </c>
      <c r="B102" s="65">
        <v>31055.8</v>
      </c>
      <c r="C102" s="72">
        <v>41000</v>
      </c>
      <c r="D102" s="72">
        <v>41000</v>
      </c>
      <c r="E102" s="65">
        <v>0</v>
      </c>
      <c r="F102" s="66">
        <f t="shared" si="8"/>
        <v>0</v>
      </c>
      <c r="G102" s="66">
        <f t="shared" si="9"/>
        <v>0</v>
      </c>
    </row>
    <row r="103" spans="1:7" ht="21" customHeight="1" x14ac:dyDescent="0.2">
      <c r="A103" s="40" t="s">
        <v>139</v>
      </c>
      <c r="B103" s="66">
        <v>31055.8</v>
      </c>
      <c r="C103" s="71">
        <v>41000</v>
      </c>
      <c r="D103" s="75">
        <v>41000</v>
      </c>
      <c r="E103" s="66">
        <v>0</v>
      </c>
      <c r="F103" s="66">
        <f t="shared" si="8"/>
        <v>0</v>
      </c>
      <c r="G103" s="66">
        <f t="shared" si="9"/>
        <v>0</v>
      </c>
    </row>
    <row r="104" spans="1:7" ht="25.5" customHeight="1" x14ac:dyDescent="0.2">
      <c r="A104" s="43" t="s">
        <v>140</v>
      </c>
      <c r="B104" s="65">
        <v>0</v>
      </c>
      <c r="C104" s="72">
        <v>106392.33</v>
      </c>
      <c r="D104" s="72">
        <v>106392.33</v>
      </c>
      <c r="E104" s="65">
        <v>93332.479999999996</v>
      </c>
      <c r="F104" s="66">
        <f t="shared" si="8"/>
        <v>0</v>
      </c>
      <c r="G104" s="66">
        <f t="shared" si="9"/>
        <v>87.72482001287122</v>
      </c>
    </row>
    <row r="105" spans="1:7" ht="21" customHeight="1" x14ac:dyDescent="0.2">
      <c r="A105" s="40" t="s">
        <v>141</v>
      </c>
      <c r="B105" s="66">
        <v>0</v>
      </c>
      <c r="C105" s="71">
        <v>0</v>
      </c>
      <c r="D105" s="71">
        <v>0</v>
      </c>
      <c r="E105" s="66">
        <v>93332.479999999996</v>
      </c>
      <c r="F105" s="66">
        <f t="shared" si="8"/>
        <v>0</v>
      </c>
      <c r="G105" s="66">
        <f t="shared" si="9"/>
        <v>0</v>
      </c>
    </row>
    <row r="106" spans="1:7" ht="21" customHeight="1" x14ac:dyDescent="0.2">
      <c r="A106" s="39" t="s">
        <v>142</v>
      </c>
      <c r="B106" s="65">
        <v>0</v>
      </c>
      <c r="C106" s="72">
        <v>3125</v>
      </c>
      <c r="D106" s="72">
        <v>3125</v>
      </c>
      <c r="E106" s="65">
        <v>3125</v>
      </c>
      <c r="F106" s="65">
        <f t="shared" si="8"/>
        <v>0</v>
      </c>
      <c r="G106" s="65">
        <f t="shared" si="9"/>
        <v>100</v>
      </c>
    </row>
    <row r="107" spans="1:7" ht="21" customHeight="1" x14ac:dyDescent="0.2">
      <c r="A107" s="40" t="s">
        <v>143</v>
      </c>
      <c r="B107" s="66">
        <v>0</v>
      </c>
      <c r="C107" s="71">
        <v>3125</v>
      </c>
      <c r="D107" s="71">
        <v>3125</v>
      </c>
      <c r="E107" s="66">
        <v>3125</v>
      </c>
      <c r="F107" s="66">
        <f t="shared" si="8"/>
        <v>0</v>
      </c>
      <c r="G107" s="66">
        <f t="shared" si="9"/>
        <v>100</v>
      </c>
    </row>
    <row r="108" spans="1:7" x14ac:dyDescent="0.2">
      <c r="A108" s="41" t="s">
        <v>144</v>
      </c>
      <c r="B108" s="65">
        <v>1842694.6799999997</v>
      </c>
      <c r="C108" s="76">
        <v>3796494.56</v>
      </c>
      <c r="D108" s="76">
        <v>3796494.56</v>
      </c>
      <c r="E108" s="65">
        <v>2077309.83</v>
      </c>
      <c r="F108" s="65">
        <f t="shared" si="8"/>
        <v>112.73217709620783</v>
      </c>
      <c r="G108" s="65">
        <f t="shared" si="9"/>
        <v>54.716523286681593</v>
      </c>
    </row>
    <row r="109" spans="1:7" ht="0.75" hidden="1" customHeight="1" x14ac:dyDescent="0.2">
      <c r="B109" s="4"/>
      <c r="C109" s="16"/>
      <c r="D109" s="16"/>
      <c r="E109" s="4"/>
      <c r="F109" s="4"/>
      <c r="G109" s="4"/>
    </row>
    <row r="110" spans="1:7" hidden="1" x14ac:dyDescent="0.2">
      <c r="B110" s="6"/>
      <c r="C110" s="6"/>
      <c r="D110" s="6"/>
      <c r="E110" s="6"/>
      <c r="F110" s="6"/>
      <c r="G110" s="6"/>
    </row>
    <row r="113" spans="2:5" x14ac:dyDescent="0.2">
      <c r="D113" s="15"/>
    </row>
    <row r="114" spans="2:5" x14ac:dyDescent="0.2">
      <c r="B114" s="15"/>
      <c r="C114" s="15"/>
      <c r="D114" s="15"/>
      <c r="E114" s="15"/>
    </row>
  </sheetData>
  <mergeCells count="1">
    <mergeCell ref="B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3"/>
  <sheetViews>
    <sheetView workbookViewId="0">
      <selection sqref="A1:F1"/>
    </sheetView>
  </sheetViews>
  <sheetFormatPr defaultRowHeight="11.25" x14ac:dyDescent="0.15"/>
  <cols>
    <col min="1" max="1" width="48" style="17" customWidth="1"/>
    <col min="2" max="7" width="16" style="17" customWidth="1"/>
    <col min="8" max="16384" width="9.140625" style="17"/>
  </cols>
  <sheetData>
    <row r="1" spans="1:7" ht="15.75" customHeight="1" x14ac:dyDescent="0.15">
      <c r="A1" s="214" t="s">
        <v>145</v>
      </c>
      <c r="B1" s="215"/>
      <c r="C1" s="215"/>
      <c r="D1" s="215"/>
      <c r="E1" s="215"/>
      <c r="F1" s="215"/>
      <c r="G1" s="45"/>
    </row>
    <row r="2" spans="1:7" ht="24" x14ac:dyDescent="0.15">
      <c r="A2" s="104" t="s">
        <v>24</v>
      </c>
      <c r="B2" s="105" t="s">
        <v>146</v>
      </c>
      <c r="C2" s="105" t="s">
        <v>8</v>
      </c>
      <c r="D2" s="105" t="s">
        <v>9</v>
      </c>
      <c r="E2" s="105" t="s">
        <v>147</v>
      </c>
      <c r="F2" s="105" t="s">
        <v>11</v>
      </c>
      <c r="G2" s="105" t="s">
        <v>12</v>
      </c>
    </row>
    <row r="3" spans="1:7" ht="12" x14ac:dyDescent="0.2">
      <c r="A3" s="43" t="s">
        <v>148</v>
      </c>
      <c r="B3" s="77">
        <v>105394.96</v>
      </c>
      <c r="C3" s="77">
        <v>133424.6</v>
      </c>
      <c r="D3" s="77">
        <v>133424.6</v>
      </c>
      <c r="E3" s="77">
        <v>81157.850000000006</v>
      </c>
      <c r="F3" s="78">
        <f t="shared" ref="F3:F11" si="0">IF(B3=0,0,E3/B3*100)</f>
        <v>77.003539827710938</v>
      </c>
      <c r="G3" s="78">
        <f t="shared" ref="G3:G11" si="1">IF(D3=0,0,E3/D3*100)</f>
        <v>60.826751588537654</v>
      </c>
    </row>
    <row r="4" spans="1:7" ht="12" x14ac:dyDescent="0.2">
      <c r="A4" s="43" t="s">
        <v>149</v>
      </c>
      <c r="B4" s="77">
        <v>0</v>
      </c>
      <c r="C4" s="77">
        <v>93525</v>
      </c>
      <c r="D4" s="77">
        <v>93525</v>
      </c>
      <c r="E4" s="77">
        <v>0</v>
      </c>
      <c r="F4" s="78">
        <f t="shared" si="0"/>
        <v>0</v>
      </c>
      <c r="G4" s="78">
        <f t="shared" si="1"/>
        <v>0</v>
      </c>
    </row>
    <row r="5" spans="1:7" ht="12" x14ac:dyDescent="0.2">
      <c r="A5" s="43" t="s">
        <v>150</v>
      </c>
      <c r="B5" s="77">
        <v>330659.53999999998</v>
      </c>
      <c r="C5" s="77">
        <v>449951.72</v>
      </c>
      <c r="D5" s="77">
        <v>449951.72</v>
      </c>
      <c r="E5" s="77">
        <v>369667.33</v>
      </c>
      <c r="F5" s="78">
        <f t="shared" si="0"/>
        <v>111.79696493861935</v>
      </c>
      <c r="G5" s="78">
        <f t="shared" si="1"/>
        <v>82.157110100612584</v>
      </c>
    </row>
    <row r="6" spans="1:7" ht="12" x14ac:dyDescent="0.2">
      <c r="A6" s="43" t="s">
        <v>151</v>
      </c>
      <c r="B6" s="77">
        <v>8874.06</v>
      </c>
      <c r="C6" s="77">
        <v>21200</v>
      </c>
      <c r="D6" s="77">
        <v>21200</v>
      </c>
      <c r="E6" s="77">
        <v>8845.7800000000007</v>
      </c>
      <c r="F6" s="78">
        <f t="shared" si="0"/>
        <v>99.681318359353</v>
      </c>
      <c r="G6" s="78">
        <f t="shared" si="1"/>
        <v>41.725377358490569</v>
      </c>
    </row>
    <row r="7" spans="1:7" ht="12" x14ac:dyDescent="0.2">
      <c r="A7" s="43" t="s">
        <v>152</v>
      </c>
      <c r="B7" s="77">
        <v>10380.34</v>
      </c>
      <c r="C7" s="77">
        <v>20800</v>
      </c>
      <c r="D7" s="77">
        <v>20800</v>
      </c>
      <c r="E7" s="77">
        <v>5394.22</v>
      </c>
      <c r="F7" s="78">
        <f t="shared" si="0"/>
        <v>51.965735226399133</v>
      </c>
      <c r="G7" s="78">
        <f t="shared" si="1"/>
        <v>25.93375</v>
      </c>
    </row>
    <row r="8" spans="1:7" ht="12" x14ac:dyDescent="0.2">
      <c r="A8" s="43" t="s">
        <v>153</v>
      </c>
      <c r="B8" s="77">
        <v>54082.53</v>
      </c>
      <c r="C8" s="77">
        <v>26167.33</v>
      </c>
      <c r="D8" s="77">
        <v>26167.33</v>
      </c>
      <c r="E8" s="77">
        <v>21344.6</v>
      </c>
      <c r="F8" s="78">
        <f t="shared" si="0"/>
        <v>39.466718735236682</v>
      </c>
      <c r="G8" s="78">
        <f t="shared" si="1"/>
        <v>81.569651928568931</v>
      </c>
    </row>
    <row r="9" spans="1:7" ht="12" x14ac:dyDescent="0.2">
      <c r="A9" s="43" t="s">
        <v>154</v>
      </c>
      <c r="B9" s="79">
        <v>928908.38</v>
      </c>
      <c r="C9" s="79">
        <v>2933446.6</v>
      </c>
      <c r="D9" s="79">
        <v>2933446.6</v>
      </c>
      <c r="E9" s="79">
        <v>1499501.77</v>
      </c>
      <c r="F9" s="78">
        <f t="shared" si="0"/>
        <v>161.42622914005793</v>
      </c>
      <c r="G9" s="78">
        <f t="shared" si="1"/>
        <v>51.117404693850567</v>
      </c>
    </row>
    <row r="10" spans="1:7" ht="12" x14ac:dyDescent="0.2">
      <c r="A10" s="43" t="s">
        <v>155</v>
      </c>
      <c r="B10" s="80">
        <v>10117.219999999999</v>
      </c>
      <c r="C10" s="81">
        <v>71500</v>
      </c>
      <c r="D10" s="81">
        <v>71500</v>
      </c>
      <c r="E10" s="80">
        <v>14609.42</v>
      </c>
      <c r="F10" s="78">
        <f t="shared" si="0"/>
        <v>144.40152532019667</v>
      </c>
      <c r="G10" s="78">
        <f t="shared" si="1"/>
        <v>20.432755244755242</v>
      </c>
    </row>
    <row r="11" spans="1:7" ht="12" x14ac:dyDescent="0.2">
      <c r="A11" s="43" t="s">
        <v>156</v>
      </c>
      <c r="B11" s="82">
        <v>0</v>
      </c>
      <c r="C11" s="82">
        <v>46479.31</v>
      </c>
      <c r="D11" s="82">
        <v>46479.31</v>
      </c>
      <c r="E11" s="82">
        <v>0</v>
      </c>
      <c r="F11" s="78">
        <f t="shared" si="0"/>
        <v>0</v>
      </c>
      <c r="G11" s="78">
        <f t="shared" si="1"/>
        <v>0</v>
      </c>
    </row>
    <row r="12" spans="1:7" ht="12" x14ac:dyDescent="0.2">
      <c r="A12" s="43" t="s">
        <v>157</v>
      </c>
      <c r="B12" s="77">
        <v>0</v>
      </c>
      <c r="C12" s="77">
        <v>0</v>
      </c>
      <c r="D12" s="77">
        <v>0</v>
      </c>
      <c r="E12" s="77">
        <v>0</v>
      </c>
      <c r="F12" s="78">
        <f>IF(B12=0,0,E12/B12*100)</f>
        <v>0</v>
      </c>
      <c r="G12" s="78">
        <f>IF(D12=0,0,E12/D12*100)</f>
        <v>0</v>
      </c>
    </row>
    <row r="13" spans="1:7" ht="12" x14ac:dyDescent="0.2">
      <c r="A13" s="170" t="s">
        <v>158</v>
      </c>
      <c r="B13" s="171">
        <v>1394334.5</v>
      </c>
      <c r="C13" s="171">
        <v>3770327.23</v>
      </c>
      <c r="D13" s="171">
        <v>3770327.23</v>
      </c>
      <c r="E13" s="171">
        <v>1979176.37</v>
      </c>
      <c r="F13" s="172">
        <f>IF(B13=0,0,E13/B13*100)</f>
        <v>141.94415830634614</v>
      </c>
      <c r="G13" s="172">
        <f>IF(D13=0,0,E13/D13*100)</f>
        <v>52.493490598162218</v>
      </c>
    </row>
    <row r="14" spans="1:7" ht="12" x14ac:dyDescent="0.2">
      <c r="A14" s="103" t="s">
        <v>159</v>
      </c>
      <c r="B14" s="77">
        <v>54082.53</v>
      </c>
      <c r="C14" s="77">
        <v>26167.33</v>
      </c>
      <c r="D14" s="77">
        <v>26167.33</v>
      </c>
      <c r="E14" s="77">
        <v>21344.6</v>
      </c>
      <c r="F14" s="78">
        <f>IF(B14=0,0,E14/B14*100)</f>
        <v>39.466718735236682</v>
      </c>
      <c r="G14" s="78">
        <f>IF(D14=0,0,E14/D14*100)</f>
        <v>81.569651928568931</v>
      </c>
    </row>
    <row r="15" spans="1:7" ht="12" x14ac:dyDescent="0.2">
      <c r="A15" s="173" t="s">
        <v>160</v>
      </c>
      <c r="B15" s="174">
        <v>1448417.03</v>
      </c>
      <c r="C15" s="174">
        <v>3796494.56</v>
      </c>
      <c r="D15" s="174">
        <v>3796494.56</v>
      </c>
      <c r="E15" s="174">
        <v>2000520.97</v>
      </c>
      <c r="F15" s="175">
        <f>IF(B15=0,0,E15/B15*100)</f>
        <v>138.1177470690192</v>
      </c>
      <c r="G15" s="175">
        <f>IF(D15=0,0,E15/D15*100)</f>
        <v>52.693897973081782</v>
      </c>
    </row>
    <row r="16" spans="1:7" x14ac:dyDescent="0.15">
      <c r="A16" s="44"/>
      <c r="B16" s="83"/>
      <c r="C16" s="83"/>
      <c r="D16" s="83"/>
      <c r="E16" s="83"/>
      <c r="F16" s="83"/>
      <c r="G16" s="83"/>
    </row>
    <row r="17" spans="1:13" ht="15" customHeight="1" x14ac:dyDescent="0.15">
      <c r="A17" s="44"/>
      <c r="B17" s="83"/>
      <c r="C17" s="83"/>
      <c r="D17" s="83"/>
      <c r="E17" s="83"/>
      <c r="F17" s="83"/>
      <c r="G17" s="83"/>
    </row>
    <row r="18" spans="1:13" ht="27" customHeight="1" x14ac:dyDescent="0.2">
      <c r="A18" s="46" t="s">
        <v>161</v>
      </c>
      <c r="B18" s="84"/>
      <c r="C18" s="83"/>
      <c r="D18" s="83"/>
      <c r="E18" s="83"/>
      <c r="F18" s="83"/>
      <c r="G18" s="83"/>
    </row>
    <row r="19" spans="1:13" ht="16.5" hidden="1" customHeight="1" x14ac:dyDescent="0.15">
      <c r="A19" s="44"/>
      <c r="B19" s="83"/>
      <c r="C19" s="83"/>
      <c r="D19" s="83"/>
      <c r="E19" s="83"/>
      <c r="F19" s="83"/>
      <c r="G19" s="83"/>
      <c r="M19" s="20"/>
    </row>
    <row r="20" spans="1:13" ht="22.5" x14ac:dyDescent="0.15">
      <c r="A20" s="102" t="s">
        <v>24</v>
      </c>
      <c r="B20" s="85" t="s">
        <v>146</v>
      </c>
      <c r="C20" s="85" t="s">
        <v>8</v>
      </c>
      <c r="D20" s="85" t="s">
        <v>9</v>
      </c>
      <c r="E20" s="85" t="s">
        <v>147</v>
      </c>
      <c r="F20" s="85" t="s">
        <v>11</v>
      </c>
      <c r="G20" s="85" t="s">
        <v>12</v>
      </c>
    </row>
    <row r="21" spans="1:13" ht="12" x14ac:dyDescent="0.2">
      <c r="A21" s="43" t="s">
        <v>148</v>
      </c>
      <c r="B21" s="77">
        <v>105394.96</v>
      </c>
      <c r="C21" s="77">
        <v>133424.6</v>
      </c>
      <c r="D21" s="77">
        <v>133424.6</v>
      </c>
      <c r="E21" s="77">
        <v>78585.289999999994</v>
      </c>
      <c r="F21" s="78">
        <f t="shared" ref="F21:F26" si="2">IF(B21=0,0,E21/B21*100)</f>
        <v>74.562664097030819</v>
      </c>
      <c r="G21" s="78">
        <f t="shared" ref="G21:G29" si="3">IF(D21=0,0,E21/D21*100)</f>
        <v>58.898651373135081</v>
      </c>
    </row>
    <row r="22" spans="1:13" ht="12" x14ac:dyDescent="0.2">
      <c r="A22" s="43" t="s">
        <v>149</v>
      </c>
      <c r="B22" s="77">
        <v>0</v>
      </c>
      <c r="C22" s="77">
        <v>93525</v>
      </c>
      <c r="D22" s="77">
        <v>93525</v>
      </c>
      <c r="E22" s="77">
        <v>93332.479999999996</v>
      </c>
      <c r="F22" s="78">
        <f t="shared" si="2"/>
        <v>0</v>
      </c>
      <c r="G22" s="78">
        <f t="shared" si="3"/>
        <v>99.794151296444795</v>
      </c>
    </row>
    <row r="23" spans="1:13" ht="12" x14ac:dyDescent="0.2">
      <c r="A23" s="43" t="s">
        <v>150</v>
      </c>
      <c r="B23" s="77">
        <v>330659.53999999998</v>
      </c>
      <c r="C23" s="77">
        <v>449951.72</v>
      </c>
      <c r="D23" s="77">
        <v>449951.72</v>
      </c>
      <c r="E23" s="77">
        <v>369313.49</v>
      </c>
      <c r="F23" s="78">
        <f t="shared" si="2"/>
        <v>111.68995456777083</v>
      </c>
      <c r="G23" s="78">
        <f t="shared" si="3"/>
        <v>82.078470552351718</v>
      </c>
    </row>
    <row r="24" spans="1:13" ht="12" x14ac:dyDescent="0.2">
      <c r="A24" s="43" t="s">
        <v>151</v>
      </c>
      <c r="B24" s="77">
        <v>7257.04</v>
      </c>
      <c r="C24" s="77">
        <v>21200</v>
      </c>
      <c r="D24" s="77">
        <v>21200</v>
      </c>
      <c r="E24" s="77">
        <v>3745.13</v>
      </c>
      <c r="F24" s="78">
        <f t="shared" si="2"/>
        <v>51.606853482962755</v>
      </c>
      <c r="G24" s="78">
        <f t="shared" si="3"/>
        <v>17.665707547169813</v>
      </c>
    </row>
    <row r="25" spans="1:13" ht="12" x14ac:dyDescent="0.2">
      <c r="A25" s="43" t="s">
        <v>152</v>
      </c>
      <c r="B25" s="77">
        <v>6829.48</v>
      </c>
      <c r="C25" s="77">
        <v>20800</v>
      </c>
      <c r="D25" s="77">
        <v>20800</v>
      </c>
      <c r="E25" s="77">
        <v>4946.96</v>
      </c>
      <c r="F25" s="78">
        <f t="shared" si="2"/>
        <v>72.435383074553258</v>
      </c>
      <c r="G25" s="78">
        <f t="shared" si="3"/>
        <v>23.783461538461541</v>
      </c>
    </row>
    <row r="26" spans="1:13" ht="12" x14ac:dyDescent="0.2">
      <c r="A26" s="43" t="s">
        <v>153</v>
      </c>
      <c r="B26" s="77">
        <v>31570.48</v>
      </c>
      <c r="C26" s="77">
        <v>26167.33</v>
      </c>
      <c r="D26" s="77">
        <v>26167.33</v>
      </c>
      <c r="E26" s="77">
        <v>7654.91</v>
      </c>
      <c r="F26" s="78">
        <f t="shared" si="2"/>
        <v>24.247049775613167</v>
      </c>
      <c r="G26" s="78">
        <f t="shared" si="3"/>
        <v>29.253691530622344</v>
      </c>
    </row>
    <row r="27" spans="1:13" ht="12" x14ac:dyDescent="0.2">
      <c r="A27" s="43" t="s">
        <v>154</v>
      </c>
      <c r="B27" s="77">
        <v>1350865.96</v>
      </c>
      <c r="C27" s="79">
        <v>2933446.6</v>
      </c>
      <c r="D27" s="79">
        <v>2933446.6</v>
      </c>
      <c r="E27" s="77">
        <v>1478713.9</v>
      </c>
      <c r="F27" s="78">
        <f t="shared" ref="F27:F33" si="4">IF(B27=0,0,E27/B27*100)</f>
        <v>109.46414698316921</v>
      </c>
      <c r="G27" s="78">
        <f t="shared" si="3"/>
        <v>50.408754671041223</v>
      </c>
    </row>
    <row r="28" spans="1:13" ht="12" x14ac:dyDescent="0.2">
      <c r="A28" s="43" t="s">
        <v>155</v>
      </c>
      <c r="B28" s="77">
        <v>0</v>
      </c>
      <c r="C28" s="81">
        <v>71500</v>
      </c>
      <c r="D28" s="81">
        <v>71500</v>
      </c>
      <c r="E28" s="77">
        <v>14126.02</v>
      </c>
      <c r="F28" s="78">
        <f t="shared" si="4"/>
        <v>0</v>
      </c>
      <c r="G28" s="78">
        <f t="shared" si="3"/>
        <v>19.756671328671331</v>
      </c>
    </row>
    <row r="29" spans="1:13" ht="12" x14ac:dyDescent="0.2">
      <c r="A29" s="43" t="s">
        <v>156</v>
      </c>
      <c r="B29" s="77">
        <v>0</v>
      </c>
      <c r="C29" s="82">
        <v>46479.31</v>
      </c>
      <c r="D29" s="82">
        <v>46479.31</v>
      </c>
      <c r="E29" s="77">
        <v>0</v>
      </c>
      <c r="F29" s="78">
        <f t="shared" si="4"/>
        <v>0</v>
      </c>
      <c r="G29" s="78">
        <f t="shared" si="3"/>
        <v>0</v>
      </c>
    </row>
    <row r="30" spans="1:13" ht="12" x14ac:dyDescent="0.2">
      <c r="A30" s="43" t="s">
        <v>157</v>
      </c>
      <c r="B30" s="77">
        <v>0</v>
      </c>
      <c r="C30" s="77">
        <v>0</v>
      </c>
      <c r="D30" s="77">
        <v>0</v>
      </c>
      <c r="E30" s="77">
        <v>0</v>
      </c>
      <c r="F30" s="78">
        <f t="shared" si="4"/>
        <v>0</v>
      </c>
      <c r="G30" s="78">
        <f>IF(D30=0,0,E30/D30*100)</f>
        <v>0</v>
      </c>
    </row>
    <row r="31" spans="1:13" ht="12" x14ac:dyDescent="0.2">
      <c r="A31" s="185" t="s">
        <v>162</v>
      </c>
      <c r="B31" s="186">
        <v>1842694.68</v>
      </c>
      <c r="C31" s="186">
        <v>3796494.56</v>
      </c>
      <c r="D31" s="186">
        <v>3796494.56</v>
      </c>
      <c r="E31" s="186">
        <v>2050418.18</v>
      </c>
      <c r="F31" s="187">
        <f t="shared" si="4"/>
        <v>111.27281161955706</v>
      </c>
      <c r="G31" s="187">
        <f>IF(D31=0,0,E31/D31*100)</f>
        <v>54.00819486489663</v>
      </c>
    </row>
    <row r="32" spans="1:13" ht="12" x14ac:dyDescent="0.2">
      <c r="A32" s="188" t="s">
        <v>163</v>
      </c>
      <c r="B32" s="189">
        <v>0</v>
      </c>
      <c r="C32" s="189">
        <v>0</v>
      </c>
      <c r="D32" s="189">
        <v>0</v>
      </c>
      <c r="E32" s="189">
        <v>26891.65</v>
      </c>
      <c r="F32" s="190">
        <f t="shared" si="4"/>
        <v>0</v>
      </c>
      <c r="G32" s="190">
        <f>IF(D32=0,0,E32/D32*100)</f>
        <v>0</v>
      </c>
    </row>
    <row r="33" spans="1:7" ht="12" x14ac:dyDescent="0.2">
      <c r="A33" s="191" t="s">
        <v>164</v>
      </c>
      <c r="B33" s="192">
        <v>1842694.68</v>
      </c>
      <c r="C33" s="192">
        <v>3796494.56</v>
      </c>
      <c r="D33" s="192">
        <v>3796494.56</v>
      </c>
      <c r="E33" s="192">
        <v>2077309.83</v>
      </c>
      <c r="F33" s="193">
        <f t="shared" si="4"/>
        <v>112.73217709620782</v>
      </c>
      <c r="G33" s="193">
        <f>IF(D33=0,0,E33/D33*100)</f>
        <v>54.716523286681593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U148"/>
  <sheetViews>
    <sheetView workbookViewId="0">
      <selection activeCell="B24" sqref="B24"/>
    </sheetView>
  </sheetViews>
  <sheetFormatPr defaultRowHeight="15" x14ac:dyDescent="0.25"/>
  <cols>
    <col min="1" max="1" width="62" style="17" customWidth="1"/>
    <col min="2" max="2" width="17" style="17" customWidth="1"/>
    <col min="3" max="3" width="17" style="29" customWidth="1"/>
    <col min="4" max="4" width="17" style="25" customWidth="1"/>
    <col min="5" max="5" width="17" style="26" customWidth="1"/>
    <col min="6" max="6" width="17" style="24" customWidth="1"/>
    <col min="7" max="7" width="17" customWidth="1"/>
    <col min="8" max="16384" width="9.140625" style="17"/>
  </cols>
  <sheetData>
    <row r="1" spans="1:18" ht="30" customHeight="1" x14ac:dyDescent="0.15">
      <c r="A1" s="216" t="s">
        <v>165</v>
      </c>
      <c r="B1" s="217"/>
      <c r="C1" s="217"/>
      <c r="D1" s="217"/>
      <c r="E1" s="217"/>
      <c r="F1" s="217"/>
      <c r="G1" s="217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</row>
    <row r="2" spans="1:18" ht="44.1" customHeight="1" x14ac:dyDescent="0.2">
      <c r="A2" s="163" t="s">
        <v>166</v>
      </c>
      <c r="B2" s="117" t="s">
        <v>167</v>
      </c>
      <c r="C2" s="117" t="s">
        <v>8</v>
      </c>
      <c r="D2" s="155" t="s">
        <v>9</v>
      </c>
      <c r="E2" s="155" t="s">
        <v>46</v>
      </c>
      <c r="F2" s="155" t="s">
        <v>11</v>
      </c>
      <c r="G2" s="156" t="s">
        <v>12</v>
      </c>
    </row>
    <row r="3" spans="1:18" ht="12.75" x14ac:dyDescent="0.2">
      <c r="A3" s="142" t="s">
        <v>168</v>
      </c>
      <c r="B3" s="112"/>
      <c r="C3" s="112"/>
      <c r="D3" s="112"/>
      <c r="E3" s="112"/>
      <c r="F3" s="112"/>
      <c r="G3" s="157"/>
    </row>
    <row r="4" spans="1:18" ht="12.75" x14ac:dyDescent="0.2">
      <c r="A4" s="143" t="s">
        <v>169</v>
      </c>
      <c r="B4" s="113"/>
      <c r="C4" s="113"/>
      <c r="D4" s="113"/>
      <c r="E4" s="113"/>
      <c r="F4" s="113"/>
      <c r="G4" s="158"/>
    </row>
    <row r="5" spans="1:18" ht="12.75" x14ac:dyDescent="0.2">
      <c r="A5" s="144" t="s">
        <v>170</v>
      </c>
      <c r="B5" s="114"/>
      <c r="C5" s="114">
        <v>505394.36</v>
      </c>
      <c r="D5" s="114">
        <f>SUM(D6:D52)</f>
        <v>505394.36</v>
      </c>
      <c r="E5" s="114">
        <f>SUM(E6:E52)</f>
        <v>362604.77</v>
      </c>
      <c r="F5" s="114"/>
      <c r="G5" s="159">
        <f t="shared" ref="G5:G52" si="0">IF(D5=0,0,E5/D5*100)</f>
        <v>71.746896819347185</v>
      </c>
    </row>
    <row r="6" spans="1:18" ht="12.75" x14ac:dyDescent="0.2">
      <c r="A6" s="120" t="s">
        <v>171</v>
      </c>
      <c r="B6" s="121"/>
      <c r="C6" s="121">
        <v>3500</v>
      </c>
      <c r="D6" s="121">
        <v>3500</v>
      </c>
      <c r="E6" s="121">
        <v>2524.5</v>
      </c>
      <c r="F6" s="121">
        <f>IF(B6="",0,IF(B6=0,0,E6/B6*100))</f>
        <v>0</v>
      </c>
      <c r="G6" s="160">
        <f t="shared" si="0"/>
        <v>72.128571428571433</v>
      </c>
    </row>
    <row r="7" spans="1:18" s="3" customFormat="1" ht="12.75" x14ac:dyDescent="0.2">
      <c r="A7" s="120" t="s">
        <v>172</v>
      </c>
      <c r="B7" s="122"/>
      <c r="C7" s="121">
        <v>0</v>
      </c>
      <c r="D7" s="121">
        <v>0</v>
      </c>
      <c r="E7" s="121">
        <v>301.2</v>
      </c>
      <c r="F7" s="121">
        <f>IF(B7="",0,IF(B7=0,0,E7/B7*100))</f>
        <v>0</v>
      </c>
      <c r="G7" s="160">
        <f t="shared" si="0"/>
        <v>0</v>
      </c>
    </row>
    <row r="8" spans="1:18" s="20" customFormat="1" ht="12.75" x14ac:dyDescent="0.2">
      <c r="A8" s="120" t="s">
        <v>173</v>
      </c>
      <c r="B8" s="121"/>
      <c r="C8" s="121">
        <v>0</v>
      </c>
      <c r="D8" s="121">
        <v>0</v>
      </c>
      <c r="E8" s="121">
        <v>746.8</v>
      </c>
      <c r="F8" s="121">
        <f>IF(B8="",0,IF(B8=0,0,E8/B8*100))</f>
        <v>0</v>
      </c>
      <c r="G8" s="160">
        <f t="shared" si="0"/>
        <v>0</v>
      </c>
    </row>
    <row r="9" spans="1:18" s="3" customFormat="1" ht="12.75" x14ac:dyDescent="0.2">
      <c r="A9" s="120" t="s">
        <v>174</v>
      </c>
      <c r="B9" s="123"/>
      <c r="C9" s="121">
        <v>0</v>
      </c>
      <c r="D9" s="121">
        <v>0</v>
      </c>
      <c r="E9" s="121">
        <v>27</v>
      </c>
      <c r="F9" s="121">
        <f>IF(B9="",0,IF(B9=0,0,E9/B9*100))</f>
        <v>0</v>
      </c>
      <c r="G9" s="160">
        <f t="shared" si="0"/>
        <v>0</v>
      </c>
    </row>
    <row r="10" spans="1:18" s="3" customFormat="1" ht="12.75" x14ac:dyDescent="0.2">
      <c r="A10" s="120" t="s">
        <v>175</v>
      </c>
      <c r="B10" s="123"/>
      <c r="C10" s="121">
        <v>2000</v>
      </c>
      <c r="D10" s="121">
        <v>2000</v>
      </c>
      <c r="E10" s="121">
        <v>154</v>
      </c>
      <c r="F10" s="121">
        <f t="shared" ref="F10:F25" si="1">IF(B10="",0,IF(B10=0,0,E10/B10*100))</f>
        <v>0</v>
      </c>
      <c r="G10" s="160">
        <f t="shared" si="0"/>
        <v>7.7</v>
      </c>
    </row>
    <row r="11" spans="1:18" s="3" customFormat="1" ht="12.75" x14ac:dyDescent="0.2">
      <c r="A11" s="120" t="s">
        <v>176</v>
      </c>
      <c r="B11" s="123"/>
      <c r="C11" s="121">
        <v>7500</v>
      </c>
      <c r="D11" s="121">
        <v>7500</v>
      </c>
      <c r="E11" s="121">
        <v>1062.9100000000001</v>
      </c>
      <c r="F11" s="121">
        <f t="shared" si="1"/>
        <v>0</v>
      </c>
      <c r="G11" s="160">
        <f t="shared" si="0"/>
        <v>14.172133333333333</v>
      </c>
    </row>
    <row r="12" spans="1:18" s="3" customFormat="1" ht="12.75" x14ac:dyDescent="0.2">
      <c r="A12" s="120" t="s">
        <v>177</v>
      </c>
      <c r="B12" s="123"/>
      <c r="C12" s="121">
        <v>0</v>
      </c>
      <c r="D12" s="121">
        <v>0</v>
      </c>
      <c r="E12" s="121">
        <v>871.69</v>
      </c>
      <c r="F12" s="121">
        <f t="shared" si="1"/>
        <v>0</v>
      </c>
      <c r="G12" s="160">
        <f t="shared" si="0"/>
        <v>0</v>
      </c>
    </row>
    <row r="13" spans="1:18" s="3" customFormat="1" ht="12.75" x14ac:dyDescent="0.2">
      <c r="A13" s="120" t="s">
        <v>178</v>
      </c>
      <c r="B13" s="123"/>
      <c r="C13" s="121">
        <v>0</v>
      </c>
      <c r="D13" s="121">
        <v>0</v>
      </c>
      <c r="E13" s="121">
        <v>1103.3399999999999</v>
      </c>
      <c r="F13" s="121">
        <f t="shared" si="1"/>
        <v>0</v>
      </c>
      <c r="G13" s="160">
        <f t="shared" si="0"/>
        <v>0</v>
      </c>
    </row>
    <row r="14" spans="1:18" s="3" customFormat="1" ht="12.75" x14ac:dyDescent="0.2">
      <c r="A14" s="120" t="s">
        <v>179</v>
      </c>
      <c r="B14" s="123"/>
      <c r="C14" s="121">
        <v>2000</v>
      </c>
      <c r="D14" s="121">
        <v>2000</v>
      </c>
      <c r="E14" s="121">
        <v>1106.49</v>
      </c>
      <c r="F14" s="121">
        <f t="shared" si="1"/>
        <v>0</v>
      </c>
      <c r="G14" s="160">
        <f t="shared" si="0"/>
        <v>55.3245</v>
      </c>
    </row>
    <row r="15" spans="1:18" s="3" customFormat="1" ht="12.75" x14ac:dyDescent="0.2">
      <c r="A15" s="120" t="s">
        <v>180</v>
      </c>
      <c r="B15" s="122"/>
      <c r="C15" s="121">
        <v>21000</v>
      </c>
      <c r="D15" s="121">
        <v>21000</v>
      </c>
      <c r="E15" s="121">
        <v>11457.52</v>
      </c>
      <c r="F15" s="121">
        <f t="shared" si="1"/>
        <v>0</v>
      </c>
      <c r="G15" s="160">
        <f t="shared" si="0"/>
        <v>54.559619047619044</v>
      </c>
    </row>
    <row r="16" spans="1:18" s="3" customFormat="1" ht="25.5" x14ac:dyDescent="0.2">
      <c r="A16" s="120" t="s">
        <v>181</v>
      </c>
      <c r="B16" s="122"/>
      <c r="C16" s="121">
        <v>0</v>
      </c>
      <c r="D16" s="121">
        <v>0</v>
      </c>
      <c r="E16" s="121">
        <v>1332.7</v>
      </c>
      <c r="F16" s="121">
        <f>IF(B16="",0,IF(B16=0,0,E16/B16*100))</f>
        <v>0</v>
      </c>
      <c r="G16" s="160">
        <f t="shared" si="0"/>
        <v>0</v>
      </c>
    </row>
    <row r="17" spans="1:7" ht="12.75" x14ac:dyDescent="0.2">
      <c r="A17" s="120" t="s">
        <v>182</v>
      </c>
      <c r="B17" s="121"/>
      <c r="C17" s="121">
        <v>39265.360000000001</v>
      </c>
      <c r="D17" s="121">
        <v>39265.360000000001</v>
      </c>
      <c r="E17" s="121">
        <v>28513.72</v>
      </c>
      <c r="F17" s="121">
        <f t="shared" si="1"/>
        <v>0</v>
      </c>
      <c r="G17" s="160">
        <f t="shared" si="0"/>
        <v>72.618002228936646</v>
      </c>
    </row>
    <row r="18" spans="1:7" s="7" customFormat="1" ht="12.75" x14ac:dyDescent="0.2">
      <c r="A18" s="120" t="s">
        <v>183</v>
      </c>
      <c r="B18" s="123"/>
      <c r="C18" s="121">
        <v>1000</v>
      </c>
      <c r="D18" s="121">
        <v>1000</v>
      </c>
      <c r="E18" s="121">
        <v>0</v>
      </c>
      <c r="F18" s="121">
        <f t="shared" si="1"/>
        <v>0</v>
      </c>
      <c r="G18" s="160">
        <f t="shared" si="0"/>
        <v>0</v>
      </c>
    </row>
    <row r="19" spans="1:7" s="18" customFormat="1" ht="25.5" x14ac:dyDescent="0.2">
      <c r="A19" s="120" t="s">
        <v>184</v>
      </c>
      <c r="B19" s="123"/>
      <c r="C19" s="121">
        <v>3000</v>
      </c>
      <c r="D19" s="121">
        <v>3000</v>
      </c>
      <c r="E19" s="121">
        <v>0</v>
      </c>
      <c r="F19" s="121">
        <f t="shared" si="1"/>
        <v>0</v>
      </c>
      <c r="G19" s="160">
        <f t="shared" si="0"/>
        <v>0</v>
      </c>
    </row>
    <row r="20" spans="1:7" s="18" customFormat="1" ht="25.5" x14ac:dyDescent="0.2">
      <c r="A20" s="120" t="s">
        <v>185</v>
      </c>
      <c r="B20" s="123"/>
      <c r="C20" s="121">
        <v>0</v>
      </c>
      <c r="D20" s="121">
        <v>0</v>
      </c>
      <c r="E20" s="121">
        <v>3016.1</v>
      </c>
      <c r="F20" s="121">
        <f t="shared" si="1"/>
        <v>0</v>
      </c>
      <c r="G20" s="160">
        <f t="shared" si="0"/>
        <v>0</v>
      </c>
    </row>
    <row r="21" spans="1:7" ht="12.75" x14ac:dyDescent="0.2">
      <c r="A21" s="120" t="s">
        <v>186</v>
      </c>
      <c r="B21" s="121"/>
      <c r="C21" s="121">
        <v>650</v>
      </c>
      <c r="D21" s="121">
        <v>650</v>
      </c>
      <c r="E21" s="121">
        <v>170.99</v>
      </c>
      <c r="F21" s="121">
        <f t="shared" si="1"/>
        <v>0</v>
      </c>
      <c r="G21" s="160">
        <f t="shared" si="0"/>
        <v>26.306153846153848</v>
      </c>
    </row>
    <row r="22" spans="1:7" s="18" customFormat="1" ht="12.75" x14ac:dyDescent="0.2">
      <c r="A22" s="120" t="s">
        <v>187</v>
      </c>
      <c r="B22" s="123"/>
      <c r="C22" s="121">
        <v>1000</v>
      </c>
      <c r="D22" s="121">
        <v>1000</v>
      </c>
      <c r="E22" s="121">
        <v>821.92</v>
      </c>
      <c r="F22" s="121">
        <f t="shared" si="1"/>
        <v>0</v>
      </c>
      <c r="G22" s="160">
        <f t="shared" si="0"/>
        <v>82.191999999999993</v>
      </c>
    </row>
    <row r="23" spans="1:7" s="18" customFormat="1" ht="12.75" x14ac:dyDescent="0.2">
      <c r="A23" s="120" t="s">
        <v>188</v>
      </c>
      <c r="B23" s="123"/>
      <c r="C23" s="121">
        <v>1900</v>
      </c>
      <c r="D23" s="121">
        <v>1900</v>
      </c>
      <c r="E23" s="121">
        <v>499.73</v>
      </c>
      <c r="F23" s="121">
        <f t="shared" si="1"/>
        <v>0</v>
      </c>
      <c r="G23" s="160">
        <f t="shared" si="0"/>
        <v>26.301578947368419</v>
      </c>
    </row>
    <row r="24" spans="1:7" s="18" customFormat="1" ht="12.75" x14ac:dyDescent="0.2">
      <c r="A24" s="120" t="s">
        <v>189</v>
      </c>
      <c r="B24" s="123"/>
      <c r="C24" s="121">
        <v>0</v>
      </c>
      <c r="D24" s="121">
        <v>0</v>
      </c>
      <c r="E24" s="121">
        <v>351.88</v>
      </c>
      <c r="F24" s="121">
        <f t="shared" si="1"/>
        <v>0</v>
      </c>
      <c r="G24" s="160">
        <f t="shared" si="0"/>
        <v>0</v>
      </c>
    </row>
    <row r="25" spans="1:7" s="18" customFormat="1" ht="12.75" x14ac:dyDescent="0.2">
      <c r="A25" s="120" t="s">
        <v>190</v>
      </c>
      <c r="B25" s="123"/>
      <c r="C25" s="121">
        <v>0</v>
      </c>
      <c r="D25" s="121">
        <v>0</v>
      </c>
      <c r="E25" s="121">
        <v>200</v>
      </c>
      <c r="F25" s="121">
        <f t="shared" si="1"/>
        <v>0</v>
      </c>
      <c r="G25" s="160">
        <f t="shared" si="0"/>
        <v>0</v>
      </c>
    </row>
    <row r="26" spans="1:7" s="18" customFormat="1" ht="12.75" x14ac:dyDescent="0.2">
      <c r="A26" s="120" t="s">
        <v>191</v>
      </c>
      <c r="B26" s="123"/>
      <c r="C26" s="121">
        <v>9200</v>
      </c>
      <c r="D26" s="121">
        <v>9200</v>
      </c>
      <c r="E26" s="121">
        <v>0</v>
      </c>
      <c r="F26" s="121">
        <f t="shared" ref="F26:F52" si="2">IF(B26="",0,IF(B26=0,0,E26/B26*100))</f>
        <v>0</v>
      </c>
      <c r="G26" s="160">
        <f t="shared" si="0"/>
        <v>0</v>
      </c>
    </row>
    <row r="27" spans="1:7" s="3" customFormat="1" ht="25.5" x14ac:dyDescent="0.2">
      <c r="A27" s="120" t="s">
        <v>192</v>
      </c>
      <c r="B27" s="122"/>
      <c r="C27" s="121">
        <v>0</v>
      </c>
      <c r="D27" s="121">
        <v>0</v>
      </c>
      <c r="E27" s="121">
        <v>8485.36</v>
      </c>
      <c r="F27" s="121">
        <f t="shared" si="2"/>
        <v>0</v>
      </c>
      <c r="G27" s="160">
        <f t="shared" si="0"/>
        <v>0</v>
      </c>
    </row>
    <row r="28" spans="1:7" ht="12.75" x14ac:dyDescent="0.2">
      <c r="A28" s="120" t="s">
        <v>193</v>
      </c>
      <c r="B28" s="121"/>
      <c r="C28" s="121">
        <v>0</v>
      </c>
      <c r="D28" s="121">
        <v>0</v>
      </c>
      <c r="E28" s="121">
        <v>800</v>
      </c>
      <c r="F28" s="121">
        <f t="shared" si="2"/>
        <v>0</v>
      </c>
      <c r="G28" s="160">
        <f t="shared" si="0"/>
        <v>0</v>
      </c>
    </row>
    <row r="29" spans="1:7" s="18" customFormat="1" ht="12.75" x14ac:dyDescent="0.2">
      <c r="A29" s="120" t="s">
        <v>194</v>
      </c>
      <c r="B29" s="123"/>
      <c r="C29" s="121">
        <v>21000</v>
      </c>
      <c r="D29" s="121">
        <v>21000</v>
      </c>
      <c r="E29" s="121">
        <v>2226.42</v>
      </c>
      <c r="F29" s="121">
        <f t="shared" si="2"/>
        <v>0</v>
      </c>
      <c r="G29" s="160">
        <f t="shared" si="0"/>
        <v>10.602</v>
      </c>
    </row>
    <row r="30" spans="1:7" s="18" customFormat="1" ht="12.75" x14ac:dyDescent="0.2">
      <c r="A30" s="124" t="s">
        <v>195</v>
      </c>
      <c r="B30" s="123"/>
      <c r="C30" s="125">
        <v>0</v>
      </c>
      <c r="D30" s="125">
        <v>0</v>
      </c>
      <c r="E30" s="125">
        <v>2933.25</v>
      </c>
      <c r="F30" s="121">
        <f t="shared" si="2"/>
        <v>0</v>
      </c>
      <c r="G30" s="160">
        <f t="shared" si="0"/>
        <v>0</v>
      </c>
    </row>
    <row r="31" spans="1:7" s="18" customFormat="1" ht="12.75" x14ac:dyDescent="0.2">
      <c r="A31" s="126" t="s">
        <v>196</v>
      </c>
      <c r="B31" s="127"/>
      <c r="C31" s="128">
        <v>0</v>
      </c>
      <c r="D31" s="128">
        <v>0</v>
      </c>
      <c r="E31" s="128">
        <v>88</v>
      </c>
      <c r="F31" s="125">
        <f t="shared" si="2"/>
        <v>0</v>
      </c>
      <c r="G31" s="160">
        <f t="shared" si="0"/>
        <v>0</v>
      </c>
    </row>
    <row r="32" spans="1:7" s="18" customFormat="1" ht="12.75" x14ac:dyDescent="0.2">
      <c r="A32" s="126" t="s">
        <v>197</v>
      </c>
      <c r="B32" s="129"/>
      <c r="C32" s="128">
        <v>0</v>
      </c>
      <c r="D32" s="128">
        <v>0</v>
      </c>
      <c r="E32" s="128">
        <v>125</v>
      </c>
      <c r="F32" s="119">
        <f t="shared" si="2"/>
        <v>0</v>
      </c>
      <c r="G32" s="160">
        <f t="shared" si="0"/>
        <v>0</v>
      </c>
    </row>
    <row r="33" spans="1:7" s="18" customFormat="1" ht="12.75" x14ac:dyDescent="0.2">
      <c r="A33" s="118" t="s">
        <v>198</v>
      </c>
      <c r="B33" s="130"/>
      <c r="C33" s="119">
        <v>0</v>
      </c>
      <c r="D33" s="119">
        <v>0</v>
      </c>
      <c r="E33" s="119">
        <v>6082.7</v>
      </c>
      <c r="F33" s="119">
        <f t="shared" si="2"/>
        <v>0</v>
      </c>
      <c r="G33" s="160">
        <f t="shared" si="0"/>
        <v>0</v>
      </c>
    </row>
    <row r="34" spans="1:7" s="18" customFormat="1" ht="25.5" x14ac:dyDescent="0.2">
      <c r="A34" s="118" t="s">
        <v>199</v>
      </c>
      <c r="B34" s="130"/>
      <c r="C34" s="119">
        <v>0</v>
      </c>
      <c r="D34" s="119">
        <v>0</v>
      </c>
      <c r="E34" s="119">
        <v>547.9</v>
      </c>
      <c r="F34" s="119">
        <f t="shared" si="2"/>
        <v>0</v>
      </c>
      <c r="G34" s="160">
        <f t="shared" si="0"/>
        <v>0</v>
      </c>
    </row>
    <row r="35" spans="1:7" s="18" customFormat="1" ht="12.75" x14ac:dyDescent="0.2">
      <c r="A35" s="120" t="s">
        <v>200</v>
      </c>
      <c r="B35" s="123"/>
      <c r="C35" s="121">
        <v>1000</v>
      </c>
      <c r="D35" s="121">
        <v>1000</v>
      </c>
      <c r="E35" s="121">
        <v>2843.75</v>
      </c>
      <c r="F35" s="121">
        <f t="shared" si="2"/>
        <v>0</v>
      </c>
      <c r="G35" s="160">
        <f t="shared" si="0"/>
        <v>284.375</v>
      </c>
    </row>
    <row r="36" spans="1:7" s="18" customFormat="1" ht="12.75" x14ac:dyDescent="0.2">
      <c r="A36" s="120" t="s">
        <v>201</v>
      </c>
      <c r="B36" s="123"/>
      <c r="C36" s="121">
        <v>309952.11</v>
      </c>
      <c r="D36" s="121">
        <v>309952.11</v>
      </c>
      <c r="E36" s="121">
        <v>0</v>
      </c>
      <c r="F36" s="121">
        <f t="shared" si="2"/>
        <v>0</v>
      </c>
      <c r="G36" s="160">
        <f t="shared" si="0"/>
        <v>0</v>
      </c>
    </row>
    <row r="37" spans="1:7" s="18" customFormat="1" ht="12.75" x14ac:dyDescent="0.2">
      <c r="A37" s="120" t="s">
        <v>202</v>
      </c>
      <c r="B37" s="123"/>
      <c r="C37" s="121">
        <v>0</v>
      </c>
      <c r="D37" s="121">
        <v>0</v>
      </c>
      <c r="E37" s="121">
        <v>272183.49</v>
      </c>
      <c r="F37" s="121">
        <f t="shared" si="2"/>
        <v>0</v>
      </c>
      <c r="G37" s="160">
        <f t="shared" si="0"/>
        <v>0</v>
      </c>
    </row>
    <row r="38" spans="1:7" s="18" customFormat="1" ht="12.75" x14ac:dyDescent="0.2">
      <c r="A38" s="120" t="s">
        <v>203</v>
      </c>
      <c r="B38" s="123"/>
      <c r="C38" s="121">
        <v>62926.89</v>
      </c>
      <c r="D38" s="121">
        <v>62926.89</v>
      </c>
      <c r="E38" s="121">
        <v>1989.72</v>
      </c>
      <c r="F38" s="121">
        <f t="shared" si="2"/>
        <v>0</v>
      </c>
      <c r="G38" s="160">
        <f t="shared" si="0"/>
        <v>3.1619550878805547</v>
      </c>
    </row>
    <row r="39" spans="1:7" ht="12.75" x14ac:dyDescent="0.2">
      <c r="A39" s="120" t="s">
        <v>204</v>
      </c>
      <c r="B39" s="121"/>
      <c r="C39" s="121">
        <v>7300</v>
      </c>
      <c r="D39" s="121">
        <v>7300</v>
      </c>
      <c r="E39" s="121">
        <v>0</v>
      </c>
      <c r="F39" s="121">
        <f t="shared" si="2"/>
        <v>0</v>
      </c>
      <c r="G39" s="160">
        <f t="shared" si="0"/>
        <v>0</v>
      </c>
    </row>
    <row r="40" spans="1:7" ht="12.75" x14ac:dyDescent="0.2">
      <c r="A40" s="120" t="s">
        <v>205</v>
      </c>
      <c r="B40" s="121"/>
      <c r="C40" s="121">
        <v>0</v>
      </c>
      <c r="D40" s="121">
        <v>0</v>
      </c>
      <c r="E40" s="121">
        <v>2374.08</v>
      </c>
      <c r="F40" s="121">
        <f t="shared" si="2"/>
        <v>0</v>
      </c>
      <c r="G40" s="160">
        <f t="shared" si="0"/>
        <v>0</v>
      </c>
    </row>
    <row r="41" spans="1:7" s="18" customFormat="1" ht="12.75" x14ac:dyDescent="0.2">
      <c r="A41" s="120" t="s">
        <v>206</v>
      </c>
      <c r="B41" s="123"/>
      <c r="C41" s="121">
        <v>0</v>
      </c>
      <c r="D41" s="121">
        <v>0</v>
      </c>
      <c r="E41" s="121">
        <v>625</v>
      </c>
      <c r="F41" s="121">
        <f t="shared" si="2"/>
        <v>0</v>
      </c>
      <c r="G41" s="160">
        <f t="shared" si="0"/>
        <v>0</v>
      </c>
    </row>
    <row r="42" spans="1:7" ht="12.75" x14ac:dyDescent="0.2">
      <c r="A42" s="120" t="s">
        <v>207</v>
      </c>
      <c r="B42" s="121"/>
      <c r="C42" s="121">
        <v>3000</v>
      </c>
      <c r="D42" s="121">
        <v>3000</v>
      </c>
      <c r="E42" s="121">
        <v>1712.84</v>
      </c>
      <c r="F42" s="121">
        <f t="shared" si="2"/>
        <v>0</v>
      </c>
      <c r="G42" s="160">
        <f t="shared" si="0"/>
        <v>57.094666666666662</v>
      </c>
    </row>
    <row r="43" spans="1:7" s="18" customFormat="1" ht="12.75" x14ac:dyDescent="0.2">
      <c r="A43" s="120" t="s">
        <v>208</v>
      </c>
      <c r="B43" s="123"/>
      <c r="C43" s="123">
        <v>0</v>
      </c>
      <c r="D43" s="121">
        <v>0</v>
      </c>
      <c r="E43" s="121">
        <v>1993.16</v>
      </c>
      <c r="F43" s="121">
        <f t="shared" si="2"/>
        <v>0</v>
      </c>
      <c r="G43" s="160">
        <f t="shared" si="0"/>
        <v>0</v>
      </c>
    </row>
    <row r="44" spans="1:7" s="18" customFormat="1" ht="12.75" x14ac:dyDescent="0.2">
      <c r="A44" s="120" t="s">
        <v>209</v>
      </c>
      <c r="B44" s="123"/>
      <c r="C44" s="123">
        <v>0</v>
      </c>
      <c r="D44" s="121">
        <v>0</v>
      </c>
      <c r="E44" s="121">
        <v>99.53</v>
      </c>
      <c r="F44" s="121">
        <f t="shared" si="2"/>
        <v>0</v>
      </c>
      <c r="G44" s="160">
        <f t="shared" si="0"/>
        <v>0</v>
      </c>
    </row>
    <row r="45" spans="1:7" s="18" customFormat="1" ht="12.75" x14ac:dyDescent="0.2">
      <c r="A45" s="120" t="s">
        <v>210</v>
      </c>
      <c r="B45" s="123"/>
      <c r="C45" s="123">
        <v>6000</v>
      </c>
      <c r="D45" s="121">
        <v>6000</v>
      </c>
      <c r="E45" s="121">
        <v>1329.86</v>
      </c>
      <c r="F45" s="121">
        <f t="shared" si="2"/>
        <v>0</v>
      </c>
      <c r="G45" s="160">
        <f t="shared" si="0"/>
        <v>22.164333333333332</v>
      </c>
    </row>
    <row r="46" spans="1:7" s="18" customFormat="1" ht="12.75" x14ac:dyDescent="0.2">
      <c r="A46" s="120" t="s">
        <v>211</v>
      </c>
      <c r="B46" s="123"/>
      <c r="C46" s="123">
        <v>800</v>
      </c>
      <c r="D46" s="121">
        <v>800</v>
      </c>
      <c r="E46" s="121">
        <v>118.14</v>
      </c>
      <c r="F46" s="121">
        <f t="shared" si="2"/>
        <v>0</v>
      </c>
      <c r="G46" s="160">
        <f t="shared" si="0"/>
        <v>14.7675</v>
      </c>
    </row>
    <row r="47" spans="1:7" s="19" customFormat="1" ht="12.75" x14ac:dyDescent="0.2">
      <c r="A47" s="120" t="s">
        <v>212</v>
      </c>
      <c r="B47" s="123"/>
      <c r="C47" s="121">
        <v>400</v>
      </c>
      <c r="D47" s="121">
        <v>400</v>
      </c>
      <c r="E47" s="121">
        <v>140</v>
      </c>
      <c r="F47" s="121">
        <f t="shared" si="2"/>
        <v>0</v>
      </c>
      <c r="G47" s="160">
        <f t="shared" si="0"/>
        <v>35</v>
      </c>
    </row>
    <row r="48" spans="1:7" s="19" customFormat="1" ht="25.5" x14ac:dyDescent="0.2">
      <c r="A48" s="120" t="s">
        <v>213</v>
      </c>
      <c r="B48" s="123"/>
      <c r="C48" s="121">
        <v>0</v>
      </c>
      <c r="D48" s="121">
        <v>0</v>
      </c>
      <c r="E48" s="121">
        <v>0</v>
      </c>
      <c r="F48" s="121">
        <f t="shared" si="2"/>
        <v>0</v>
      </c>
      <c r="G48" s="160">
        <f t="shared" si="0"/>
        <v>0</v>
      </c>
    </row>
    <row r="49" spans="1:9" s="19" customFormat="1" ht="12.75" x14ac:dyDescent="0.2">
      <c r="A49" s="120" t="s">
        <v>214</v>
      </c>
      <c r="B49" s="123"/>
      <c r="C49" s="121">
        <v>500</v>
      </c>
      <c r="D49" s="121">
        <v>500</v>
      </c>
      <c r="E49" s="121">
        <v>0</v>
      </c>
      <c r="F49" s="121">
        <f t="shared" si="2"/>
        <v>0</v>
      </c>
      <c r="G49" s="160">
        <f t="shared" si="0"/>
        <v>0</v>
      </c>
    </row>
    <row r="50" spans="1:9" s="19" customFormat="1" ht="12.75" x14ac:dyDescent="0.2">
      <c r="A50" s="120" t="s">
        <v>215</v>
      </c>
      <c r="B50" s="123"/>
      <c r="C50" s="121">
        <v>500</v>
      </c>
      <c r="D50" s="121">
        <v>500</v>
      </c>
      <c r="E50" s="121">
        <v>179.2</v>
      </c>
      <c r="F50" s="121">
        <f t="shared" si="2"/>
        <v>0</v>
      </c>
      <c r="G50" s="160">
        <f t="shared" si="0"/>
        <v>35.839999999999996</v>
      </c>
    </row>
    <row r="51" spans="1:9" s="19" customFormat="1" ht="12.75" x14ac:dyDescent="0.2">
      <c r="A51" s="120" t="s">
        <v>216</v>
      </c>
      <c r="B51" s="121"/>
      <c r="C51" s="121">
        <v>0</v>
      </c>
      <c r="D51" s="121">
        <v>0</v>
      </c>
      <c r="E51" s="121">
        <v>477.63</v>
      </c>
      <c r="F51" s="121">
        <f t="shared" si="2"/>
        <v>0</v>
      </c>
      <c r="G51" s="160">
        <f t="shared" si="0"/>
        <v>0</v>
      </c>
    </row>
    <row r="52" spans="1:9" s="19" customFormat="1" ht="12.75" x14ac:dyDescent="0.2">
      <c r="A52" s="120" t="s">
        <v>217</v>
      </c>
      <c r="B52" s="121"/>
      <c r="C52" s="121">
        <v>0</v>
      </c>
      <c r="D52" s="121">
        <v>0</v>
      </c>
      <c r="E52" s="121">
        <v>987.25</v>
      </c>
      <c r="F52" s="121">
        <f t="shared" si="2"/>
        <v>0</v>
      </c>
      <c r="G52" s="160">
        <f t="shared" si="0"/>
        <v>0</v>
      </c>
    </row>
    <row r="53" spans="1:9" s="19" customFormat="1" ht="12.75" x14ac:dyDescent="0.2">
      <c r="A53" s="145" t="s">
        <v>169</v>
      </c>
      <c r="B53" s="146"/>
      <c r="C53" s="146"/>
      <c r="D53" s="146"/>
      <c r="E53" s="146"/>
      <c r="F53" s="146"/>
      <c r="G53" s="158"/>
    </row>
    <row r="54" spans="1:9" s="19" customFormat="1" ht="12.75" x14ac:dyDescent="0.2">
      <c r="A54" s="147" t="s">
        <v>218</v>
      </c>
      <c r="B54" s="115"/>
      <c r="C54" s="115">
        <v>5100.24</v>
      </c>
      <c r="D54" s="115">
        <f>SUM(D55:D57)</f>
        <v>5100.24</v>
      </c>
      <c r="E54" s="115">
        <f>SUM(E55:E57)</f>
        <v>6675</v>
      </c>
      <c r="F54" s="115"/>
      <c r="G54" s="159">
        <f>IF(D54=0,0,E54/D54*100)</f>
        <v>130.87619406145595</v>
      </c>
    </row>
    <row r="55" spans="1:9" s="19" customFormat="1" ht="12.75" x14ac:dyDescent="0.2">
      <c r="A55" s="126" t="s">
        <v>207</v>
      </c>
      <c r="B55" s="128"/>
      <c r="C55" s="128">
        <v>0</v>
      </c>
      <c r="D55" s="128">
        <v>0</v>
      </c>
      <c r="E55" s="128">
        <v>3125</v>
      </c>
      <c r="F55" s="128">
        <f>IF(B55="",0,IF(B55=0,0,E55/B55*100))</f>
        <v>0</v>
      </c>
      <c r="G55" s="160">
        <f>IF(D55=0,0,E55/D55*100)</f>
        <v>0</v>
      </c>
    </row>
    <row r="56" spans="1:9" s="19" customFormat="1" ht="12" customHeight="1" x14ac:dyDescent="0.2">
      <c r="A56" s="164" t="s">
        <v>219</v>
      </c>
      <c r="B56" s="131"/>
      <c r="C56" s="141">
        <v>0</v>
      </c>
      <c r="D56" s="141">
        <v>0</v>
      </c>
      <c r="E56" s="141">
        <v>3550</v>
      </c>
      <c r="F56" s="119">
        <f>IF(B56="",0,IF(B56=0,0,E56/B56*100))</f>
        <v>0</v>
      </c>
      <c r="G56" s="160">
        <f>IF(D56=0,0,E56/D56*100)</f>
        <v>0</v>
      </c>
    </row>
    <row r="57" spans="1:9" s="19" customFormat="1" ht="12.75" hidden="1" x14ac:dyDescent="0.2">
      <c r="A57" s="118" t="s">
        <v>220</v>
      </c>
      <c r="B57" s="130"/>
      <c r="C57" s="119">
        <v>5100.24</v>
      </c>
      <c r="D57" s="119">
        <v>5100.24</v>
      </c>
      <c r="E57" s="119">
        <v>0</v>
      </c>
      <c r="F57" s="121">
        <f>IF(B57="",0,IF(B57=0,0,E57/B57*100))</f>
        <v>0</v>
      </c>
      <c r="G57" s="160">
        <f>IF(D57=0,0,E57/D57*100)</f>
        <v>0</v>
      </c>
    </row>
    <row r="58" spans="1:9" s="18" customFormat="1" ht="12.75" x14ac:dyDescent="0.2">
      <c r="A58" s="143" t="s">
        <v>169</v>
      </c>
      <c r="B58" s="148"/>
      <c r="C58" s="113"/>
      <c r="D58" s="113"/>
      <c r="E58" s="113"/>
      <c r="F58" s="113"/>
      <c r="G58" s="158"/>
    </row>
    <row r="59" spans="1:9" s="18" customFormat="1" ht="12.75" x14ac:dyDescent="0.2">
      <c r="A59" s="144" t="s">
        <v>221</v>
      </c>
      <c r="B59" s="149"/>
      <c r="C59" s="114">
        <v>4537.25</v>
      </c>
      <c r="D59" s="114">
        <f>SUM(D60:D61)</f>
        <v>4537.25</v>
      </c>
      <c r="E59" s="114">
        <f>SUM(E60:E61)</f>
        <v>0</v>
      </c>
      <c r="F59" s="114"/>
      <c r="G59" s="159">
        <f>IF(D59=0,0,E59/D59*100)</f>
        <v>0</v>
      </c>
    </row>
    <row r="60" spans="1:9" s="18" customFormat="1" ht="25.5" x14ac:dyDescent="0.2">
      <c r="A60" s="120" t="s">
        <v>184</v>
      </c>
      <c r="B60" s="123"/>
      <c r="C60" s="121">
        <v>987.25</v>
      </c>
      <c r="D60" s="121">
        <v>987.25</v>
      </c>
      <c r="E60" s="121">
        <v>0</v>
      </c>
      <c r="F60" s="121">
        <f>IF(B60="",0,IF(B60=0,0,E60/B60*100))</f>
        <v>0</v>
      </c>
      <c r="G60" s="160">
        <f>IF(D60=0,0,E60/D60*100)</f>
        <v>0</v>
      </c>
      <c r="I60" s="30"/>
    </row>
    <row r="61" spans="1:9" s="18" customFormat="1" ht="12.75" x14ac:dyDescent="0.2">
      <c r="A61" s="120" t="s">
        <v>219</v>
      </c>
      <c r="B61" s="123"/>
      <c r="C61" s="121">
        <v>3550</v>
      </c>
      <c r="D61" s="121">
        <v>3550</v>
      </c>
      <c r="E61" s="121">
        <v>0</v>
      </c>
      <c r="F61" s="121">
        <f>IF(B61="",0,IF(B61=0,0,E61/B61*100))</f>
        <v>0</v>
      </c>
      <c r="G61" s="160">
        <f>IF(D61=0,0,E61/D61*100)</f>
        <v>0</v>
      </c>
      <c r="I61" s="30"/>
    </row>
    <row r="62" spans="1:9" s="18" customFormat="1" ht="12.75" x14ac:dyDescent="0.2">
      <c r="A62" s="143" t="s">
        <v>169</v>
      </c>
      <c r="B62" s="150"/>
      <c r="C62" s="113"/>
      <c r="D62" s="113"/>
      <c r="E62" s="113"/>
      <c r="F62" s="113"/>
      <c r="G62" s="158"/>
      <c r="I62" s="30"/>
    </row>
    <row r="63" spans="1:9" s="18" customFormat="1" ht="12.75" x14ac:dyDescent="0.2">
      <c r="A63" s="144" t="s">
        <v>222</v>
      </c>
      <c r="B63" s="151"/>
      <c r="C63" s="114">
        <v>2796000</v>
      </c>
      <c r="D63" s="114">
        <f>SUM(D64:D72)</f>
        <v>2796000</v>
      </c>
      <c r="E63" s="114">
        <f>SUM(E64:E72)</f>
        <v>1306089.6999999995</v>
      </c>
      <c r="F63" s="114"/>
      <c r="G63" s="159">
        <f t="shared" ref="G63:G72" si="3">IF(D63=0,0,E63/D63*100)</f>
        <v>46.712793276108712</v>
      </c>
    </row>
    <row r="64" spans="1:9" s="18" customFormat="1" ht="12.75" x14ac:dyDescent="0.2">
      <c r="A64" s="120" t="s">
        <v>223</v>
      </c>
      <c r="B64" s="122"/>
      <c r="C64" s="121">
        <v>2200000</v>
      </c>
      <c r="D64" s="121">
        <v>2200000</v>
      </c>
      <c r="E64" s="121">
        <v>1131865.95</v>
      </c>
      <c r="F64" s="121">
        <f t="shared" ref="F64:F72" si="4">IF(B64="",0,IF(B64=0,0,E64/B64*100))</f>
        <v>0</v>
      </c>
      <c r="G64" s="160">
        <f t="shared" si="3"/>
        <v>51.448452272727273</v>
      </c>
    </row>
    <row r="65" spans="1:7" s="18" customFormat="1" ht="12.75" x14ac:dyDescent="0.2">
      <c r="A65" s="120" t="s">
        <v>224</v>
      </c>
      <c r="B65" s="122"/>
      <c r="C65" s="121">
        <v>89000</v>
      </c>
      <c r="D65" s="121">
        <v>89000</v>
      </c>
      <c r="E65" s="121">
        <v>0</v>
      </c>
      <c r="F65" s="121">
        <f t="shared" si="4"/>
        <v>0</v>
      </c>
      <c r="G65" s="160">
        <f t="shared" si="3"/>
        <v>0</v>
      </c>
    </row>
    <row r="66" spans="1:7" ht="12.75" x14ac:dyDescent="0.2">
      <c r="A66" s="120" t="s">
        <v>225</v>
      </c>
      <c r="B66" s="121"/>
      <c r="C66" s="121">
        <v>0</v>
      </c>
      <c r="D66" s="121">
        <v>0</v>
      </c>
      <c r="E66" s="121">
        <v>868.13</v>
      </c>
      <c r="F66" s="121">
        <f t="shared" si="4"/>
        <v>0</v>
      </c>
      <c r="G66" s="160">
        <f t="shared" si="3"/>
        <v>0</v>
      </c>
    </row>
    <row r="67" spans="1:7" ht="12.75" x14ac:dyDescent="0.2">
      <c r="A67" s="120" t="s">
        <v>226</v>
      </c>
      <c r="B67" s="121"/>
      <c r="C67" s="121">
        <v>0</v>
      </c>
      <c r="D67" s="121">
        <v>0</v>
      </c>
      <c r="E67" s="121">
        <v>3068.64</v>
      </c>
      <c r="F67" s="121">
        <f t="shared" si="4"/>
        <v>0</v>
      </c>
      <c r="G67" s="160">
        <f t="shared" si="3"/>
        <v>0</v>
      </c>
    </row>
    <row r="68" spans="1:7" ht="12.75" x14ac:dyDescent="0.2">
      <c r="A68" s="120" t="s">
        <v>227</v>
      </c>
      <c r="B68" s="121"/>
      <c r="C68" s="121">
        <v>0</v>
      </c>
      <c r="D68" s="121">
        <v>0</v>
      </c>
      <c r="E68" s="121">
        <v>861.44</v>
      </c>
      <c r="F68" s="121">
        <f t="shared" si="4"/>
        <v>0</v>
      </c>
      <c r="G68" s="160">
        <f t="shared" si="3"/>
        <v>0</v>
      </c>
    </row>
    <row r="69" spans="1:7" ht="12.75" x14ac:dyDescent="0.2">
      <c r="A69" s="120" t="s">
        <v>228</v>
      </c>
      <c r="B69" s="121"/>
      <c r="C69" s="121">
        <v>0</v>
      </c>
      <c r="D69" s="121">
        <v>0</v>
      </c>
      <c r="E69" s="121">
        <v>9900</v>
      </c>
      <c r="F69" s="121">
        <f t="shared" si="4"/>
        <v>0</v>
      </c>
      <c r="G69" s="160">
        <f t="shared" si="3"/>
        <v>0</v>
      </c>
    </row>
    <row r="70" spans="1:7" ht="12.75" x14ac:dyDescent="0.2">
      <c r="A70" s="120" t="s">
        <v>229</v>
      </c>
      <c r="B70" s="121"/>
      <c r="C70" s="121">
        <v>360000</v>
      </c>
      <c r="D70" s="121">
        <v>360000</v>
      </c>
      <c r="E70" s="121">
        <v>123381.16</v>
      </c>
      <c r="F70" s="121">
        <f t="shared" si="4"/>
        <v>0</v>
      </c>
      <c r="G70" s="160">
        <f t="shared" si="3"/>
        <v>34.272544444444449</v>
      </c>
    </row>
    <row r="71" spans="1:7" ht="12.75" x14ac:dyDescent="0.2">
      <c r="A71" s="120" t="s">
        <v>230</v>
      </c>
      <c r="B71" s="121"/>
      <c r="C71" s="121">
        <v>140000</v>
      </c>
      <c r="D71" s="121">
        <v>140000</v>
      </c>
      <c r="E71" s="121">
        <v>33624.379999999997</v>
      </c>
      <c r="F71" s="121">
        <f t="shared" si="4"/>
        <v>0</v>
      </c>
      <c r="G71" s="160">
        <f t="shared" si="3"/>
        <v>24.017414285714285</v>
      </c>
    </row>
    <row r="72" spans="1:7" s="19" customFormat="1" ht="11.25" customHeight="1" x14ac:dyDescent="0.2">
      <c r="A72" s="120" t="s">
        <v>213</v>
      </c>
      <c r="B72" s="123"/>
      <c r="C72" s="121">
        <v>7000</v>
      </c>
      <c r="D72" s="121">
        <v>7000</v>
      </c>
      <c r="E72" s="121">
        <v>2520</v>
      </c>
      <c r="F72" s="121">
        <f t="shared" si="4"/>
        <v>0</v>
      </c>
      <c r="G72" s="160">
        <f t="shared" si="3"/>
        <v>36</v>
      </c>
    </row>
    <row r="73" spans="1:7" ht="12.75" x14ac:dyDescent="0.2">
      <c r="A73" s="152" t="s">
        <v>231</v>
      </c>
      <c r="B73" s="116"/>
      <c r="C73" s="116"/>
      <c r="D73" s="116"/>
      <c r="E73" s="116"/>
      <c r="F73" s="116"/>
      <c r="G73" s="157"/>
    </row>
    <row r="74" spans="1:7" ht="12.75" x14ac:dyDescent="0.2">
      <c r="A74" s="143" t="s">
        <v>169</v>
      </c>
      <c r="B74" s="113"/>
      <c r="C74" s="113"/>
      <c r="D74" s="113"/>
      <c r="E74" s="113"/>
      <c r="F74" s="113"/>
      <c r="G74" s="158"/>
    </row>
    <row r="75" spans="1:7" ht="12.75" x14ac:dyDescent="0.2">
      <c r="A75" s="144" t="s">
        <v>232</v>
      </c>
      <c r="B75" s="114"/>
      <c r="C75" s="114">
        <v>3125</v>
      </c>
      <c r="D75" s="114">
        <f>SUM(D76:D76)</f>
        <v>3125</v>
      </c>
      <c r="E75" s="114">
        <f>SUM(E76:E76)</f>
        <v>0</v>
      </c>
      <c r="F75" s="114"/>
      <c r="G75" s="159">
        <f>IF(D75=0,0,E75/D75*100)</f>
        <v>0</v>
      </c>
    </row>
    <row r="76" spans="1:7" s="18" customFormat="1" ht="12.75" x14ac:dyDescent="0.2">
      <c r="A76" s="120" t="s">
        <v>233</v>
      </c>
      <c r="B76" s="123"/>
      <c r="C76" s="121">
        <v>3125</v>
      </c>
      <c r="D76" s="121">
        <v>3125</v>
      </c>
      <c r="E76" s="121">
        <v>0</v>
      </c>
      <c r="F76" s="121">
        <f>IF(B76="",0,IF(B76=0,0,E76/B76*100))</f>
        <v>0</v>
      </c>
      <c r="G76" s="160">
        <f>IF(D76=0,0,E76/D76*100)</f>
        <v>0</v>
      </c>
    </row>
    <row r="77" spans="1:7" s="18" customFormat="1" ht="12.75" x14ac:dyDescent="0.2">
      <c r="A77" s="143" t="s">
        <v>169</v>
      </c>
      <c r="B77" s="148"/>
      <c r="C77" s="113"/>
      <c r="D77" s="113"/>
      <c r="E77" s="113"/>
      <c r="F77" s="113"/>
      <c r="G77" s="158"/>
    </row>
    <row r="78" spans="1:7" s="18" customFormat="1" ht="12.75" x14ac:dyDescent="0.2">
      <c r="A78" s="144" t="s">
        <v>234</v>
      </c>
      <c r="B78" s="149"/>
      <c r="C78" s="114">
        <v>88424.76</v>
      </c>
      <c r="D78" s="114">
        <f>SUM(D79:D80)</f>
        <v>88424.76</v>
      </c>
      <c r="E78" s="114">
        <f>SUM(E79:E80)</f>
        <v>3125</v>
      </c>
      <c r="F78" s="114"/>
      <c r="G78" s="159">
        <f>IF(D78=0,0,E78/D78*100)</f>
        <v>3.5340780116338455</v>
      </c>
    </row>
    <row r="79" spans="1:7" s="18" customFormat="1" ht="12.75" x14ac:dyDescent="0.2">
      <c r="A79" s="120" t="s">
        <v>233</v>
      </c>
      <c r="B79" s="123"/>
      <c r="C79" s="121">
        <v>0</v>
      </c>
      <c r="D79" s="121">
        <v>0</v>
      </c>
      <c r="E79" s="121">
        <v>3125</v>
      </c>
      <c r="F79" s="121">
        <f t="shared" ref="F79:F84" si="5">IF(B79="",0,IF(B79=0,0,E79/B79*100))</f>
        <v>0</v>
      </c>
      <c r="G79" s="160">
        <f>IF(D79=0,0,E79/D79*100)</f>
        <v>0</v>
      </c>
    </row>
    <row r="80" spans="1:7" s="18" customFormat="1" ht="12.75" x14ac:dyDescent="0.2">
      <c r="A80" s="120" t="s">
        <v>220</v>
      </c>
      <c r="B80" s="123"/>
      <c r="C80" s="121">
        <v>88424.76</v>
      </c>
      <c r="D80" s="121">
        <v>88424.76</v>
      </c>
      <c r="E80" s="121">
        <v>0</v>
      </c>
      <c r="F80" s="121">
        <f t="shared" si="5"/>
        <v>0</v>
      </c>
      <c r="G80" s="160">
        <f>IF(D80=0,0,E80/D80*100)</f>
        <v>0</v>
      </c>
    </row>
    <row r="81" spans="1:99" s="18" customFormat="1" ht="12.75" x14ac:dyDescent="0.2">
      <c r="A81" s="145" t="s">
        <v>169</v>
      </c>
      <c r="B81" s="153"/>
      <c r="C81" s="146"/>
      <c r="D81" s="146"/>
      <c r="E81" s="146"/>
      <c r="F81" s="113">
        <f t="shared" si="5"/>
        <v>0</v>
      </c>
      <c r="G81" s="158"/>
    </row>
    <row r="82" spans="1:99" s="18" customFormat="1" ht="12.75" x14ac:dyDescent="0.2">
      <c r="A82" s="165" t="s">
        <v>235</v>
      </c>
      <c r="B82" s="154"/>
      <c r="C82" s="115">
        <v>147067.32999999999</v>
      </c>
      <c r="D82" s="115">
        <f>SUM(D83:D111)</f>
        <v>147067.32999999999</v>
      </c>
      <c r="E82" s="115">
        <f>SUM(E83:E111)</f>
        <v>135108.15000000002</v>
      </c>
      <c r="F82" s="114">
        <f t="shared" si="5"/>
        <v>0</v>
      </c>
      <c r="G82" s="159">
        <f t="shared" ref="G82:G111" si="6">IF(D82=0,0,E82/D82*100)</f>
        <v>91.868227974221085</v>
      </c>
    </row>
    <row r="83" spans="1:99" s="19" customFormat="1" ht="12.75" x14ac:dyDescent="0.2">
      <c r="A83" s="118" t="s">
        <v>223</v>
      </c>
      <c r="B83" s="132"/>
      <c r="C83" s="133">
        <v>19000</v>
      </c>
      <c r="D83" s="133">
        <v>19000</v>
      </c>
      <c r="E83" s="133">
        <v>9137.15</v>
      </c>
      <c r="F83" s="121">
        <f t="shared" si="5"/>
        <v>0</v>
      </c>
      <c r="G83" s="160">
        <f t="shared" si="6"/>
        <v>48.090263157894739</v>
      </c>
    </row>
    <row r="84" spans="1:99" s="18" customFormat="1" ht="12.75" x14ac:dyDescent="0.2">
      <c r="A84" s="124" t="s">
        <v>236</v>
      </c>
      <c r="B84" s="134"/>
      <c r="C84" s="135">
        <v>600</v>
      </c>
      <c r="D84" s="135">
        <v>600</v>
      </c>
      <c r="E84" s="128">
        <v>0</v>
      </c>
      <c r="F84" s="121">
        <f t="shared" si="5"/>
        <v>0</v>
      </c>
      <c r="G84" s="160">
        <f t="shared" si="6"/>
        <v>0</v>
      </c>
    </row>
    <row r="85" spans="1:99" ht="12.75" x14ac:dyDescent="0.2">
      <c r="A85" s="120" t="s">
        <v>237</v>
      </c>
      <c r="B85" s="136"/>
      <c r="C85" s="135">
        <v>500</v>
      </c>
      <c r="D85" s="128">
        <v>500</v>
      </c>
      <c r="E85" s="128">
        <v>0</v>
      </c>
      <c r="F85" s="121">
        <f t="shared" ref="F85:F96" si="7">IF(B85="",0,IF(B85=0,0,E85/B85*100))</f>
        <v>0</v>
      </c>
      <c r="G85" s="160">
        <f t="shared" si="6"/>
        <v>0</v>
      </c>
    </row>
    <row r="86" spans="1:99" ht="12.75" x14ac:dyDescent="0.2">
      <c r="A86" s="124" t="s">
        <v>228</v>
      </c>
      <c r="B86" s="136"/>
      <c r="C86" s="135">
        <v>700</v>
      </c>
      <c r="D86" s="128">
        <v>700</v>
      </c>
      <c r="E86" s="128">
        <v>1302.8800000000001</v>
      </c>
      <c r="F86" s="121">
        <f t="shared" si="7"/>
        <v>0</v>
      </c>
      <c r="G86" s="160">
        <f t="shared" si="6"/>
        <v>186.12571428571428</v>
      </c>
    </row>
    <row r="87" spans="1:99" ht="12.75" x14ac:dyDescent="0.2">
      <c r="A87" s="126" t="s">
        <v>229</v>
      </c>
      <c r="B87" s="137"/>
      <c r="C87" s="128">
        <v>3500</v>
      </c>
      <c r="D87" s="128">
        <v>3500</v>
      </c>
      <c r="E87" s="128">
        <v>64938.61</v>
      </c>
      <c r="F87" s="121">
        <f t="shared" si="7"/>
        <v>0</v>
      </c>
      <c r="G87" s="160">
        <f t="shared" si="6"/>
        <v>1855.3888571428572</v>
      </c>
    </row>
    <row r="88" spans="1:99" ht="12.75" x14ac:dyDescent="0.2">
      <c r="A88" s="126" t="s">
        <v>230</v>
      </c>
      <c r="B88" s="138"/>
      <c r="C88" s="128">
        <v>1500</v>
      </c>
      <c r="D88" s="128">
        <v>1500</v>
      </c>
      <c r="E88" s="128">
        <v>38662.080000000002</v>
      </c>
      <c r="F88" s="121">
        <f t="shared" si="7"/>
        <v>0</v>
      </c>
      <c r="G88" s="160">
        <f t="shared" si="6"/>
        <v>2577.4720000000002</v>
      </c>
    </row>
    <row r="89" spans="1:99" ht="12.75" x14ac:dyDescent="0.2">
      <c r="A89" s="126" t="s">
        <v>175</v>
      </c>
      <c r="B89" s="138"/>
      <c r="C89" s="128">
        <v>2000</v>
      </c>
      <c r="D89" s="128">
        <v>2000</v>
      </c>
      <c r="E89" s="128">
        <v>0</v>
      </c>
      <c r="F89" s="121">
        <f t="shared" si="7"/>
        <v>0</v>
      </c>
      <c r="G89" s="160">
        <f t="shared" si="6"/>
        <v>0</v>
      </c>
    </row>
    <row r="90" spans="1:99" ht="12.75" x14ac:dyDescent="0.2">
      <c r="A90" s="126" t="s">
        <v>238</v>
      </c>
      <c r="B90" s="161"/>
      <c r="C90" s="128">
        <v>0</v>
      </c>
      <c r="D90" s="128">
        <v>0</v>
      </c>
      <c r="E90" s="128">
        <v>725.8</v>
      </c>
      <c r="F90" s="121">
        <f t="shared" si="7"/>
        <v>0</v>
      </c>
      <c r="G90" s="160">
        <f t="shared" si="6"/>
        <v>0</v>
      </c>
    </row>
    <row r="91" spans="1:99" s="18" customFormat="1" ht="12.75" x14ac:dyDescent="0.2">
      <c r="A91" s="126" t="s">
        <v>179</v>
      </c>
      <c r="B91" s="136"/>
      <c r="C91" s="128">
        <v>3400</v>
      </c>
      <c r="D91" s="128">
        <v>3400</v>
      </c>
      <c r="E91" s="128">
        <v>0</v>
      </c>
      <c r="F91" s="121">
        <f t="shared" si="7"/>
        <v>0</v>
      </c>
      <c r="G91" s="160">
        <f t="shared" si="6"/>
        <v>0</v>
      </c>
    </row>
    <row r="92" spans="1:99" ht="12.75" x14ac:dyDescent="0.2">
      <c r="A92" s="126" t="s">
        <v>239</v>
      </c>
      <c r="B92" s="121"/>
      <c r="C92" s="119">
        <v>15000</v>
      </c>
      <c r="D92" s="119">
        <v>15000</v>
      </c>
      <c r="E92" s="119">
        <v>4771.96</v>
      </c>
      <c r="F92" s="121">
        <f t="shared" si="7"/>
        <v>0</v>
      </c>
      <c r="G92" s="160">
        <f t="shared" si="6"/>
        <v>31.813066666666668</v>
      </c>
    </row>
    <row r="93" spans="1:99" s="3" customFormat="1" ht="25.5" x14ac:dyDescent="0.2">
      <c r="A93" s="120" t="s">
        <v>184</v>
      </c>
      <c r="B93" s="123"/>
      <c r="C93" s="121">
        <v>7000</v>
      </c>
      <c r="D93" s="121">
        <v>7000</v>
      </c>
      <c r="E93" s="121">
        <v>120.78</v>
      </c>
      <c r="F93" s="139">
        <f t="shared" si="7"/>
        <v>0</v>
      </c>
      <c r="G93" s="162">
        <f t="shared" si="6"/>
        <v>1.7254285714285715</v>
      </c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  <c r="BE93" s="56"/>
      <c r="BF93" s="56"/>
      <c r="BG93" s="56"/>
      <c r="BH93" s="56"/>
      <c r="BI93" s="56"/>
      <c r="BJ93" s="56"/>
      <c r="BK93" s="56"/>
      <c r="BL93" s="56"/>
      <c r="BM93" s="56"/>
      <c r="BN93" s="56"/>
      <c r="BO93" s="56"/>
      <c r="BP93" s="56"/>
      <c r="BQ93" s="56"/>
      <c r="BR93" s="56"/>
      <c r="BS93" s="56"/>
      <c r="BT93" s="56"/>
      <c r="BU93" s="56"/>
      <c r="BV93" s="56"/>
      <c r="BW93" s="56"/>
      <c r="BX93" s="56"/>
      <c r="BY93" s="56"/>
      <c r="BZ93" s="56"/>
      <c r="CA93" s="56"/>
      <c r="CB93" s="56"/>
      <c r="CC93" s="56"/>
      <c r="CD93" s="56"/>
      <c r="CE93" s="56"/>
      <c r="CF93" s="56"/>
      <c r="CG93" s="56"/>
      <c r="CH93" s="56"/>
      <c r="CI93" s="56"/>
      <c r="CJ93" s="56"/>
      <c r="CK93" s="56"/>
      <c r="CL93" s="56"/>
      <c r="CM93" s="56"/>
      <c r="CN93" s="56"/>
      <c r="CO93" s="56"/>
      <c r="CP93" s="56"/>
      <c r="CQ93" s="56"/>
      <c r="CR93" s="56"/>
      <c r="CS93" s="56"/>
      <c r="CT93" s="56"/>
      <c r="CU93" s="56"/>
    </row>
    <row r="94" spans="1:99" s="3" customFormat="1" ht="0.75" customHeight="1" x14ac:dyDescent="0.2">
      <c r="A94" s="120" t="s">
        <v>185</v>
      </c>
      <c r="B94" s="123"/>
      <c r="C94" s="121">
        <v>0</v>
      </c>
      <c r="D94" s="121">
        <v>0</v>
      </c>
      <c r="E94" s="121">
        <v>2128.09</v>
      </c>
      <c r="F94" s="139">
        <f t="shared" si="7"/>
        <v>0</v>
      </c>
      <c r="G94" s="162">
        <f t="shared" si="6"/>
        <v>0</v>
      </c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56"/>
      <c r="AH94" s="56"/>
      <c r="AI94" s="56"/>
      <c r="AJ94" s="56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6"/>
      <c r="AV94" s="56"/>
      <c r="AW94" s="56"/>
      <c r="AX94" s="56"/>
      <c r="AY94" s="56"/>
      <c r="AZ94" s="56"/>
      <c r="BA94" s="56"/>
      <c r="BB94" s="56"/>
      <c r="BC94" s="56"/>
      <c r="BD94" s="56"/>
      <c r="BE94" s="56"/>
      <c r="BF94" s="56"/>
      <c r="BG94" s="56"/>
      <c r="BH94" s="56"/>
      <c r="BI94" s="56"/>
      <c r="BJ94" s="56"/>
      <c r="BK94" s="56"/>
      <c r="BL94" s="56"/>
      <c r="BM94" s="56"/>
      <c r="BN94" s="56"/>
      <c r="BO94" s="56"/>
      <c r="BP94" s="56"/>
      <c r="BQ94" s="56"/>
      <c r="BR94" s="56"/>
      <c r="BS94" s="56"/>
      <c r="BT94" s="56"/>
      <c r="BU94" s="56"/>
      <c r="BV94" s="56"/>
      <c r="BW94" s="56"/>
      <c r="BX94" s="56"/>
      <c r="BY94" s="56"/>
      <c r="BZ94" s="56"/>
      <c r="CA94" s="56"/>
      <c r="CB94" s="56"/>
      <c r="CC94" s="56"/>
      <c r="CD94" s="56"/>
      <c r="CE94" s="56"/>
      <c r="CF94" s="56"/>
      <c r="CG94" s="56"/>
      <c r="CH94" s="56"/>
      <c r="CI94" s="56"/>
      <c r="CJ94" s="56"/>
      <c r="CK94" s="56"/>
      <c r="CL94" s="56"/>
      <c r="CM94" s="56"/>
      <c r="CN94" s="56"/>
      <c r="CO94" s="56"/>
      <c r="CP94" s="56"/>
      <c r="CQ94" s="56"/>
      <c r="CR94" s="56"/>
      <c r="CS94" s="56"/>
      <c r="CT94" s="56"/>
      <c r="CU94" s="56"/>
    </row>
    <row r="95" spans="1:99" s="3" customFormat="1" ht="12.75" x14ac:dyDescent="0.2">
      <c r="A95" s="120" t="s">
        <v>191</v>
      </c>
      <c r="B95" s="123"/>
      <c r="C95" s="121">
        <v>6000</v>
      </c>
      <c r="D95" s="121">
        <v>6000</v>
      </c>
      <c r="E95" s="121">
        <v>0</v>
      </c>
      <c r="F95" s="139">
        <f t="shared" si="7"/>
        <v>0</v>
      </c>
      <c r="G95" s="162">
        <f t="shared" si="6"/>
        <v>0</v>
      </c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56"/>
      <c r="AH95" s="56"/>
      <c r="AI95" s="56"/>
      <c r="AJ95" s="56"/>
      <c r="AK95" s="56"/>
      <c r="AL95" s="56"/>
      <c r="AM95" s="56"/>
      <c r="AN95" s="56"/>
      <c r="AO95" s="56"/>
      <c r="AP95" s="56"/>
      <c r="AQ95" s="56"/>
      <c r="AR95" s="56"/>
      <c r="AS95" s="56"/>
      <c r="AT95" s="56"/>
      <c r="AU95" s="56"/>
      <c r="AV95" s="56"/>
      <c r="AW95" s="56"/>
      <c r="AX95" s="56"/>
      <c r="AY95" s="56"/>
      <c r="AZ95" s="56"/>
      <c r="BA95" s="56"/>
      <c r="BB95" s="56"/>
      <c r="BC95" s="56"/>
      <c r="BD95" s="56"/>
      <c r="BE95" s="56"/>
      <c r="BF95" s="56"/>
      <c r="BG95" s="56"/>
      <c r="BH95" s="56"/>
      <c r="BI95" s="56"/>
      <c r="BJ95" s="56"/>
      <c r="BK95" s="56"/>
      <c r="BL95" s="56"/>
      <c r="BM95" s="56"/>
      <c r="BN95" s="56"/>
      <c r="BO95" s="56"/>
      <c r="BP95" s="56"/>
      <c r="BQ95" s="56"/>
      <c r="BR95" s="56"/>
      <c r="BS95" s="56"/>
      <c r="BT95" s="56"/>
      <c r="BU95" s="56"/>
      <c r="BV95" s="56"/>
      <c r="BW95" s="56"/>
      <c r="BX95" s="56"/>
      <c r="BY95" s="56"/>
      <c r="BZ95" s="56"/>
      <c r="CA95" s="56"/>
      <c r="CB95" s="56"/>
      <c r="CC95" s="56"/>
      <c r="CD95" s="56"/>
      <c r="CE95" s="56"/>
      <c r="CF95" s="56"/>
      <c r="CG95" s="56"/>
      <c r="CH95" s="56"/>
      <c r="CI95" s="56"/>
      <c r="CJ95" s="56"/>
      <c r="CK95" s="56"/>
      <c r="CL95" s="56"/>
      <c r="CM95" s="56"/>
      <c r="CN95" s="56"/>
      <c r="CO95" s="56"/>
      <c r="CP95" s="56"/>
      <c r="CQ95" s="56"/>
      <c r="CR95" s="56"/>
      <c r="CS95" s="56"/>
      <c r="CT95" s="56"/>
      <c r="CU95" s="56"/>
    </row>
    <row r="96" spans="1:99" s="3" customFormat="1" ht="12.75" x14ac:dyDescent="0.2">
      <c r="A96" s="120" t="s">
        <v>202</v>
      </c>
      <c r="B96" s="123"/>
      <c r="C96" s="121">
        <v>0</v>
      </c>
      <c r="D96" s="121">
        <v>0</v>
      </c>
      <c r="E96" s="121">
        <v>675</v>
      </c>
      <c r="F96" s="139">
        <f t="shared" si="7"/>
        <v>0</v>
      </c>
      <c r="G96" s="162">
        <f t="shared" si="6"/>
        <v>0</v>
      </c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S96" s="56"/>
      <c r="AT96" s="56"/>
      <c r="AU96" s="56"/>
      <c r="AV96" s="56"/>
      <c r="AW96" s="56"/>
      <c r="AX96" s="56"/>
      <c r="AY96" s="56"/>
      <c r="AZ96" s="56"/>
      <c r="BA96" s="56"/>
      <c r="BB96" s="56"/>
      <c r="BC96" s="56"/>
      <c r="BD96" s="56"/>
      <c r="BE96" s="56"/>
      <c r="BF96" s="56"/>
      <c r="BG96" s="56"/>
      <c r="BH96" s="56"/>
      <c r="BI96" s="56"/>
      <c r="BJ96" s="56"/>
      <c r="BK96" s="56"/>
      <c r="BL96" s="56"/>
      <c r="BM96" s="56"/>
      <c r="BN96" s="56"/>
      <c r="BO96" s="56"/>
      <c r="BP96" s="56"/>
      <c r="BQ96" s="56"/>
      <c r="BR96" s="56"/>
      <c r="BS96" s="56"/>
      <c r="BT96" s="56"/>
      <c r="BU96" s="56"/>
      <c r="BV96" s="56"/>
      <c r="BW96" s="56"/>
      <c r="BX96" s="56"/>
      <c r="BY96" s="56"/>
      <c r="BZ96" s="56"/>
      <c r="CA96" s="56"/>
      <c r="CB96" s="56"/>
      <c r="CC96" s="56"/>
      <c r="CD96" s="56"/>
      <c r="CE96" s="56"/>
      <c r="CF96" s="56"/>
      <c r="CG96" s="56"/>
      <c r="CH96" s="56"/>
      <c r="CI96" s="56"/>
      <c r="CJ96" s="56"/>
      <c r="CK96" s="56"/>
      <c r="CL96" s="56"/>
      <c r="CM96" s="56"/>
      <c r="CN96" s="56"/>
      <c r="CO96" s="56"/>
      <c r="CP96" s="56"/>
      <c r="CQ96" s="56"/>
      <c r="CR96" s="56"/>
      <c r="CS96" s="56"/>
      <c r="CT96" s="56"/>
      <c r="CU96" s="56"/>
    </row>
    <row r="97" spans="1:99" ht="12.75" x14ac:dyDescent="0.2">
      <c r="A97" s="120" t="s">
        <v>203</v>
      </c>
      <c r="B97" s="121"/>
      <c r="C97" s="121">
        <v>6000</v>
      </c>
      <c r="D97" s="121">
        <v>6000</v>
      </c>
      <c r="E97" s="121">
        <v>0</v>
      </c>
      <c r="F97" s="136">
        <f t="shared" ref="F97:F105" si="8">IF(B97="",0,IF(B97=0,0,E97/B97*100))</f>
        <v>0</v>
      </c>
      <c r="G97" s="162">
        <f t="shared" si="6"/>
        <v>0</v>
      </c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45"/>
      <c r="AT97" s="45"/>
      <c r="AU97" s="45"/>
      <c r="AV97" s="45"/>
      <c r="AW97" s="45"/>
      <c r="AX97" s="45"/>
      <c r="AY97" s="45"/>
      <c r="AZ97" s="45"/>
      <c r="BA97" s="45"/>
      <c r="BB97" s="45"/>
      <c r="BC97" s="45"/>
      <c r="BD97" s="45"/>
      <c r="BE97" s="45"/>
      <c r="BF97" s="45"/>
      <c r="BG97" s="45"/>
      <c r="BH97" s="45"/>
      <c r="BI97" s="45"/>
      <c r="BJ97" s="45"/>
      <c r="BK97" s="45"/>
      <c r="BL97" s="45"/>
      <c r="BM97" s="45"/>
      <c r="BN97" s="45"/>
      <c r="BO97" s="45"/>
      <c r="BP97" s="45"/>
      <c r="BQ97" s="45"/>
      <c r="BR97" s="45"/>
      <c r="BS97" s="45"/>
      <c r="BT97" s="45"/>
      <c r="BU97" s="45"/>
      <c r="BV97" s="45"/>
      <c r="BW97" s="45"/>
      <c r="BX97" s="45"/>
      <c r="BY97" s="45"/>
      <c r="BZ97" s="45"/>
      <c r="CA97" s="45"/>
      <c r="CB97" s="45"/>
      <c r="CC97" s="45"/>
      <c r="CD97" s="45"/>
      <c r="CE97" s="45"/>
      <c r="CF97" s="45"/>
      <c r="CG97" s="45"/>
      <c r="CH97" s="45"/>
      <c r="CI97" s="45"/>
      <c r="CJ97" s="45"/>
      <c r="CK97" s="45"/>
      <c r="CL97" s="45"/>
      <c r="CM97" s="45"/>
      <c r="CN97" s="45"/>
      <c r="CO97" s="45"/>
      <c r="CP97" s="45"/>
      <c r="CQ97" s="45"/>
      <c r="CR97" s="45"/>
      <c r="CS97" s="45"/>
      <c r="CT97" s="45"/>
      <c r="CU97" s="45"/>
    </row>
    <row r="98" spans="1:99" s="19" customFormat="1" ht="12.75" x14ac:dyDescent="0.2">
      <c r="A98" s="120" t="s">
        <v>240</v>
      </c>
      <c r="B98" s="123"/>
      <c r="C98" s="121">
        <v>1000</v>
      </c>
      <c r="D98" s="121">
        <v>1000</v>
      </c>
      <c r="E98" s="121">
        <v>0</v>
      </c>
      <c r="F98" s="121">
        <f t="shared" si="8"/>
        <v>0</v>
      </c>
      <c r="G98" s="160">
        <f t="shared" si="6"/>
        <v>0</v>
      </c>
    </row>
    <row r="99" spans="1:99" ht="12.75" x14ac:dyDescent="0.2">
      <c r="A99" s="120" t="s">
        <v>207</v>
      </c>
      <c r="B99" s="121"/>
      <c r="C99" s="121">
        <v>1000</v>
      </c>
      <c r="D99" s="121">
        <v>1000</v>
      </c>
      <c r="E99" s="121">
        <v>307.95999999999998</v>
      </c>
      <c r="F99" s="121">
        <f t="shared" si="8"/>
        <v>0</v>
      </c>
      <c r="G99" s="160">
        <f t="shared" si="6"/>
        <v>30.795999999999996</v>
      </c>
    </row>
    <row r="100" spans="1:99" s="18" customFormat="1" ht="12.75" x14ac:dyDescent="0.2">
      <c r="A100" s="120" t="s">
        <v>209</v>
      </c>
      <c r="B100" s="123"/>
      <c r="C100" s="121">
        <v>1500</v>
      </c>
      <c r="D100" s="121">
        <v>1500</v>
      </c>
      <c r="E100" s="121">
        <v>0</v>
      </c>
      <c r="F100" s="121">
        <f t="shared" si="8"/>
        <v>0</v>
      </c>
      <c r="G100" s="160">
        <f t="shared" si="6"/>
        <v>0</v>
      </c>
    </row>
    <row r="101" spans="1:99" ht="12.75" x14ac:dyDescent="0.2">
      <c r="A101" s="120" t="s">
        <v>241</v>
      </c>
      <c r="B101" s="121"/>
      <c r="C101" s="121">
        <v>500</v>
      </c>
      <c r="D101" s="121">
        <v>500</v>
      </c>
      <c r="E101" s="121">
        <v>0</v>
      </c>
      <c r="F101" s="121">
        <f t="shared" si="8"/>
        <v>0</v>
      </c>
      <c r="G101" s="160">
        <f t="shared" si="6"/>
        <v>0</v>
      </c>
    </row>
    <row r="102" spans="1:99" s="18" customFormat="1" ht="12.75" x14ac:dyDescent="0.2">
      <c r="A102" s="120" t="s">
        <v>242</v>
      </c>
      <c r="B102" s="123"/>
      <c r="C102" s="125">
        <v>2500</v>
      </c>
      <c r="D102" s="125">
        <v>2500</v>
      </c>
      <c r="E102" s="125">
        <v>810</v>
      </c>
      <c r="F102" s="121">
        <f t="shared" si="8"/>
        <v>0</v>
      </c>
      <c r="G102" s="160">
        <f t="shared" si="6"/>
        <v>32.4</v>
      </c>
    </row>
    <row r="103" spans="1:99" s="18" customFormat="1" ht="25.5" x14ac:dyDescent="0.2">
      <c r="A103" s="126" t="s">
        <v>213</v>
      </c>
      <c r="B103" s="140"/>
      <c r="C103" s="128">
        <v>0</v>
      </c>
      <c r="D103" s="128">
        <v>0</v>
      </c>
      <c r="E103" s="128">
        <v>1260</v>
      </c>
      <c r="F103" s="121">
        <f t="shared" si="8"/>
        <v>0</v>
      </c>
      <c r="G103" s="160">
        <f t="shared" si="6"/>
        <v>0</v>
      </c>
    </row>
    <row r="104" spans="1:99" s="18" customFormat="1" ht="12.75" x14ac:dyDescent="0.2">
      <c r="A104" s="126" t="s">
        <v>243</v>
      </c>
      <c r="B104" s="140"/>
      <c r="C104" s="128">
        <v>200</v>
      </c>
      <c r="D104" s="128">
        <v>200</v>
      </c>
      <c r="E104" s="128">
        <v>0</v>
      </c>
      <c r="F104" s="121">
        <f t="shared" si="8"/>
        <v>0</v>
      </c>
      <c r="G104" s="160">
        <f t="shared" si="6"/>
        <v>0</v>
      </c>
    </row>
    <row r="105" spans="1:99" ht="12.75" x14ac:dyDescent="0.2">
      <c r="A105" s="120" t="s">
        <v>216</v>
      </c>
      <c r="B105" s="121"/>
      <c r="C105" s="128">
        <v>0</v>
      </c>
      <c r="D105" s="128">
        <v>0</v>
      </c>
      <c r="E105" s="128">
        <v>983.36</v>
      </c>
      <c r="F105" s="121">
        <f t="shared" si="8"/>
        <v>0</v>
      </c>
      <c r="G105" s="160">
        <f t="shared" si="6"/>
        <v>0</v>
      </c>
    </row>
    <row r="106" spans="1:99" s="18" customFormat="1" ht="12.75" x14ac:dyDescent="0.2">
      <c r="A106" s="120" t="s">
        <v>244</v>
      </c>
      <c r="B106" s="123"/>
      <c r="C106" s="128">
        <v>6500</v>
      </c>
      <c r="D106" s="128">
        <v>6500</v>
      </c>
      <c r="E106" s="128">
        <v>1629.57</v>
      </c>
      <c r="F106" s="121">
        <f t="shared" ref="F106:F111" si="9">IF(B106="",0,IF(B106=0,0,E106/B106*100))</f>
        <v>0</v>
      </c>
      <c r="G106" s="160">
        <f t="shared" si="6"/>
        <v>25.070307692307694</v>
      </c>
    </row>
    <row r="107" spans="1:99" s="18" customFormat="1" ht="12.75" x14ac:dyDescent="0.2">
      <c r="A107" s="120" t="s">
        <v>245</v>
      </c>
      <c r="B107" s="123"/>
      <c r="C107" s="141">
        <v>49000</v>
      </c>
      <c r="D107" s="141">
        <v>49000</v>
      </c>
      <c r="E107" s="141">
        <v>0</v>
      </c>
      <c r="F107" s="121">
        <f t="shared" si="9"/>
        <v>0</v>
      </c>
      <c r="G107" s="160">
        <f t="shared" si="6"/>
        <v>0</v>
      </c>
    </row>
    <row r="108" spans="1:99" ht="12" customHeight="1" x14ac:dyDescent="0.2">
      <c r="A108" s="120" t="s">
        <v>246</v>
      </c>
      <c r="B108" s="121"/>
      <c r="C108" s="121">
        <v>0</v>
      </c>
      <c r="D108" s="121">
        <v>0</v>
      </c>
      <c r="E108" s="121">
        <v>7654.91</v>
      </c>
      <c r="F108" s="121">
        <f t="shared" si="9"/>
        <v>0</v>
      </c>
      <c r="G108" s="160">
        <f t="shared" si="6"/>
        <v>0</v>
      </c>
    </row>
    <row r="109" spans="1:99" s="18" customFormat="1" ht="1.5" hidden="1" customHeight="1" x14ac:dyDescent="0.2">
      <c r="A109" s="120" t="s">
        <v>247</v>
      </c>
      <c r="B109" s="123"/>
      <c r="C109" s="121">
        <v>5800</v>
      </c>
      <c r="D109" s="121">
        <v>5800</v>
      </c>
      <c r="E109" s="121">
        <v>0</v>
      </c>
      <c r="F109" s="121">
        <f t="shared" si="9"/>
        <v>0</v>
      </c>
      <c r="G109" s="160">
        <f t="shared" si="6"/>
        <v>0</v>
      </c>
    </row>
    <row r="110" spans="1:99" s="3" customFormat="1" ht="12.75" hidden="1" x14ac:dyDescent="0.2">
      <c r="A110" s="120" t="s">
        <v>248</v>
      </c>
      <c r="B110" s="123"/>
      <c r="C110" s="121">
        <v>1000</v>
      </c>
      <c r="D110" s="121">
        <v>1000</v>
      </c>
      <c r="E110" s="121">
        <v>0</v>
      </c>
      <c r="F110" s="121">
        <f t="shared" si="9"/>
        <v>0</v>
      </c>
      <c r="G110" s="160">
        <f t="shared" si="6"/>
        <v>0</v>
      </c>
    </row>
    <row r="111" spans="1:99" ht="12.75" hidden="1" x14ac:dyDescent="0.2">
      <c r="A111" s="120" t="s">
        <v>220</v>
      </c>
      <c r="B111" s="121"/>
      <c r="C111" s="121">
        <v>12867.33</v>
      </c>
      <c r="D111" s="121">
        <v>12867.33</v>
      </c>
      <c r="E111" s="121">
        <v>0</v>
      </c>
      <c r="F111" s="121">
        <f t="shared" si="9"/>
        <v>0</v>
      </c>
      <c r="G111" s="160">
        <f t="shared" si="6"/>
        <v>0</v>
      </c>
    </row>
    <row r="112" spans="1:99" s="3" customFormat="1" ht="12.75" hidden="1" x14ac:dyDescent="0.2">
      <c r="A112" s="143" t="s">
        <v>169</v>
      </c>
      <c r="B112" s="148"/>
      <c r="C112" s="113"/>
      <c r="D112" s="113"/>
      <c r="E112" s="113"/>
      <c r="F112" s="113"/>
      <c r="G112" s="158"/>
    </row>
    <row r="113" spans="1:7" ht="12.75" hidden="1" x14ac:dyDescent="0.2">
      <c r="A113" s="144" t="s">
        <v>249</v>
      </c>
      <c r="B113" s="114"/>
      <c r="C113" s="114">
        <v>5105.9400000000005</v>
      </c>
      <c r="D113" s="114">
        <f>SUM(D114:D120)</f>
        <v>5105.9400000000005</v>
      </c>
      <c r="E113" s="114">
        <f>SUM(E114:E120)</f>
        <v>3260.44</v>
      </c>
      <c r="F113" s="114"/>
      <c r="G113" s="159">
        <f t="shared" ref="G113:G120" si="10">IF(D113=0,0,E113/D113*100)</f>
        <v>63.855822825963479</v>
      </c>
    </row>
    <row r="114" spans="1:7" s="3" customFormat="1" ht="12.75" hidden="1" x14ac:dyDescent="0.2">
      <c r="A114" s="120" t="s">
        <v>190</v>
      </c>
      <c r="B114" s="123"/>
      <c r="C114" s="121">
        <v>0</v>
      </c>
      <c r="D114" s="121">
        <v>0</v>
      </c>
      <c r="E114" s="121">
        <v>225</v>
      </c>
      <c r="F114" s="121">
        <f t="shared" ref="F114:F120" si="11">IF(B114="",0,IF(B114=0,0,E114/B114*100))</f>
        <v>0</v>
      </c>
      <c r="G114" s="160">
        <f t="shared" si="10"/>
        <v>0</v>
      </c>
    </row>
    <row r="115" spans="1:7" s="28" customFormat="1" ht="0.75" customHeight="1" x14ac:dyDescent="0.2">
      <c r="A115" s="120" t="s">
        <v>193</v>
      </c>
      <c r="B115" s="123"/>
      <c r="C115" s="121">
        <v>0</v>
      </c>
      <c r="D115" s="121">
        <v>0</v>
      </c>
      <c r="E115" s="121">
        <v>800</v>
      </c>
      <c r="F115" s="121">
        <f t="shared" si="11"/>
        <v>0</v>
      </c>
      <c r="G115" s="160">
        <f t="shared" si="10"/>
        <v>0</v>
      </c>
    </row>
    <row r="116" spans="1:7" s="27" customFormat="1" ht="12.75" hidden="1" x14ac:dyDescent="0.2">
      <c r="A116" s="120" t="s">
        <v>250</v>
      </c>
      <c r="B116" s="121"/>
      <c r="C116" s="121">
        <v>2762.5</v>
      </c>
      <c r="D116" s="121">
        <v>2762.5</v>
      </c>
      <c r="E116" s="121">
        <v>0</v>
      </c>
      <c r="F116" s="121">
        <f t="shared" si="11"/>
        <v>0</v>
      </c>
      <c r="G116" s="160">
        <f t="shared" si="10"/>
        <v>0</v>
      </c>
    </row>
    <row r="117" spans="1:7" ht="12.75" hidden="1" x14ac:dyDescent="0.2">
      <c r="A117" s="120" t="s">
        <v>251</v>
      </c>
      <c r="B117" s="121"/>
      <c r="C117" s="121">
        <v>735.44</v>
      </c>
      <c r="D117" s="121">
        <v>735.44</v>
      </c>
      <c r="E117" s="121">
        <v>735.44</v>
      </c>
      <c r="F117" s="121">
        <f t="shared" si="11"/>
        <v>0</v>
      </c>
      <c r="G117" s="160">
        <f t="shared" si="10"/>
        <v>100</v>
      </c>
    </row>
    <row r="118" spans="1:7" ht="12.75" hidden="1" x14ac:dyDescent="0.2">
      <c r="A118" s="120" t="s">
        <v>242</v>
      </c>
      <c r="B118" s="121"/>
      <c r="C118" s="121">
        <v>808</v>
      </c>
      <c r="D118" s="121">
        <v>808</v>
      </c>
      <c r="E118" s="121">
        <v>0</v>
      </c>
      <c r="F118" s="121">
        <f t="shared" si="11"/>
        <v>0</v>
      </c>
      <c r="G118" s="160">
        <f t="shared" si="10"/>
        <v>0</v>
      </c>
    </row>
    <row r="119" spans="1:7" s="3" customFormat="1" ht="12.75" hidden="1" x14ac:dyDescent="0.2">
      <c r="A119" s="120" t="s">
        <v>252</v>
      </c>
      <c r="B119" s="123"/>
      <c r="C119" s="121">
        <v>800</v>
      </c>
      <c r="D119" s="121">
        <v>800</v>
      </c>
      <c r="E119" s="121">
        <v>0</v>
      </c>
      <c r="F119" s="121">
        <f t="shared" si="11"/>
        <v>0</v>
      </c>
      <c r="G119" s="160">
        <f t="shared" si="10"/>
        <v>0</v>
      </c>
    </row>
    <row r="120" spans="1:7" s="3" customFormat="1" ht="12.75" hidden="1" x14ac:dyDescent="0.2">
      <c r="A120" s="120" t="s">
        <v>216</v>
      </c>
      <c r="B120" s="123"/>
      <c r="C120" s="121">
        <v>0</v>
      </c>
      <c r="D120" s="121">
        <v>0</v>
      </c>
      <c r="E120" s="121">
        <v>1500</v>
      </c>
      <c r="F120" s="121">
        <f t="shared" si="11"/>
        <v>0</v>
      </c>
      <c r="G120" s="160">
        <f t="shared" si="10"/>
        <v>0</v>
      </c>
    </row>
    <row r="121" spans="1:7" s="7" customFormat="1" ht="12.75" x14ac:dyDescent="0.2">
      <c r="A121" s="143" t="s">
        <v>253</v>
      </c>
      <c r="B121" s="148"/>
      <c r="C121" s="113"/>
      <c r="D121" s="113"/>
      <c r="E121" s="113"/>
      <c r="F121" s="113"/>
      <c r="G121" s="158"/>
    </row>
    <row r="122" spans="1:7" s="7" customFormat="1" ht="12.75" x14ac:dyDescent="0.2">
      <c r="A122" s="144" t="s">
        <v>254</v>
      </c>
      <c r="B122" s="149"/>
      <c r="C122" s="114">
        <v>40000</v>
      </c>
      <c r="D122" s="114">
        <f>SUM(D123:D123)</f>
        <v>40000</v>
      </c>
      <c r="E122" s="114">
        <f>SUM(E123:E123)</f>
        <v>0</v>
      </c>
      <c r="F122" s="114"/>
      <c r="G122" s="159">
        <f>IF(D122=0,0,E122/D122*100)</f>
        <v>0</v>
      </c>
    </row>
    <row r="123" spans="1:7" s="3" customFormat="1" ht="12.75" x14ac:dyDescent="0.2">
      <c r="A123" s="120" t="s">
        <v>248</v>
      </c>
      <c r="B123" s="123"/>
      <c r="C123" s="121">
        <v>40000</v>
      </c>
      <c r="D123" s="121">
        <v>40000</v>
      </c>
      <c r="E123" s="121">
        <v>0</v>
      </c>
      <c r="F123" s="121">
        <f>IF(B123="",0,IF(B123=0,0,E123/B123*100))</f>
        <v>0</v>
      </c>
      <c r="G123" s="160">
        <f>IF(D123=0,0,E123/D123*100)</f>
        <v>0</v>
      </c>
    </row>
    <row r="124" spans="1:7" s="3" customFormat="1" ht="12.75" x14ac:dyDescent="0.2">
      <c r="A124" s="143" t="s">
        <v>169</v>
      </c>
      <c r="B124" s="148"/>
      <c r="C124" s="113"/>
      <c r="D124" s="113"/>
      <c r="E124" s="113"/>
      <c r="F124" s="113"/>
      <c r="G124" s="158"/>
    </row>
    <row r="125" spans="1:7" ht="12.75" x14ac:dyDescent="0.2">
      <c r="A125" s="144" t="s">
        <v>255</v>
      </c>
      <c r="B125" s="149"/>
      <c r="C125" s="114">
        <v>1500</v>
      </c>
      <c r="D125" s="114">
        <f>SUM(D126:D126)</f>
        <v>1500</v>
      </c>
      <c r="E125" s="114">
        <f>SUM(E126:E126)</f>
        <v>0</v>
      </c>
      <c r="F125" s="114">
        <f t="shared" ref="F125:F132" si="12">IF(D125=0,0,E125/D125*100)</f>
        <v>0</v>
      </c>
      <c r="G125" s="159">
        <f>IF(D125=0,0,E125/D125*100)</f>
        <v>0</v>
      </c>
    </row>
    <row r="126" spans="1:7" ht="12.75" x14ac:dyDescent="0.2">
      <c r="A126" s="120" t="s">
        <v>223</v>
      </c>
      <c r="B126" s="123"/>
      <c r="C126" s="121">
        <v>1500</v>
      </c>
      <c r="D126" s="121">
        <v>1500</v>
      </c>
      <c r="E126" s="121">
        <v>0</v>
      </c>
      <c r="F126" s="121">
        <f t="shared" si="12"/>
        <v>0</v>
      </c>
      <c r="G126" s="160">
        <f>IF(D126=0,0,E126/D126*100)</f>
        <v>0</v>
      </c>
    </row>
    <row r="127" spans="1:7" ht="12.75" x14ac:dyDescent="0.2">
      <c r="A127" s="143" t="s">
        <v>169</v>
      </c>
      <c r="B127" s="148"/>
      <c r="C127" s="113"/>
      <c r="D127" s="113"/>
      <c r="E127" s="113"/>
      <c r="F127" s="113">
        <f t="shared" si="12"/>
        <v>0</v>
      </c>
      <c r="G127" s="158"/>
    </row>
    <row r="128" spans="1:7" ht="12.75" x14ac:dyDescent="0.2">
      <c r="A128" s="144" t="s">
        <v>256</v>
      </c>
      <c r="B128" s="149"/>
      <c r="C128" s="114">
        <v>77092.12</v>
      </c>
      <c r="D128" s="114">
        <f>SUM(D129:D129)</f>
        <v>77092.12</v>
      </c>
      <c r="E128" s="114">
        <f>SUM(E129:E129)</f>
        <v>65956.98</v>
      </c>
      <c r="F128" s="114">
        <f t="shared" si="12"/>
        <v>85.556059426047696</v>
      </c>
      <c r="G128" s="159">
        <f>IF(D128=0,0,E128/D128*100)</f>
        <v>85.556059426047696</v>
      </c>
    </row>
    <row r="129" spans="1:7" s="3" customFormat="1" ht="12.75" x14ac:dyDescent="0.2">
      <c r="A129" s="120" t="s">
        <v>239</v>
      </c>
      <c r="B129" s="123"/>
      <c r="C129" s="121">
        <v>77092.12</v>
      </c>
      <c r="D129" s="121">
        <v>77092.12</v>
      </c>
      <c r="E129" s="121">
        <v>65956.98</v>
      </c>
      <c r="F129" s="121">
        <f t="shared" si="12"/>
        <v>85.556059426047696</v>
      </c>
      <c r="G129" s="160">
        <f>IF(D129=0,0,E129/D129*100)</f>
        <v>85.556059426047696</v>
      </c>
    </row>
    <row r="130" spans="1:7" s="3" customFormat="1" ht="12.75" x14ac:dyDescent="0.2">
      <c r="A130" s="143" t="s">
        <v>169</v>
      </c>
      <c r="B130" s="148"/>
      <c r="C130" s="113"/>
      <c r="D130" s="113"/>
      <c r="E130" s="113"/>
      <c r="F130" s="113">
        <f t="shared" si="12"/>
        <v>0</v>
      </c>
      <c r="G130" s="158"/>
    </row>
    <row r="131" spans="1:7" s="3" customFormat="1" ht="12.75" x14ac:dyDescent="0.2">
      <c r="A131" s="144" t="s">
        <v>257</v>
      </c>
      <c r="B131" s="149"/>
      <c r="C131" s="114">
        <v>1246.5</v>
      </c>
      <c r="D131" s="114">
        <f>SUM(D132:D133)</f>
        <v>1246.5</v>
      </c>
      <c r="E131" s="114">
        <f>SUM(E132:E133)</f>
        <v>1246.5</v>
      </c>
      <c r="F131" s="114">
        <f t="shared" si="12"/>
        <v>100</v>
      </c>
      <c r="G131" s="159">
        <f>IF(D131=0,0,E131/D131*100)</f>
        <v>100</v>
      </c>
    </row>
    <row r="132" spans="1:7" s="3" customFormat="1" ht="12.75" x14ac:dyDescent="0.2">
      <c r="A132" s="120" t="s">
        <v>176</v>
      </c>
      <c r="B132" s="123"/>
      <c r="C132" s="121">
        <v>0</v>
      </c>
      <c r="D132" s="121">
        <v>0</v>
      </c>
      <c r="E132" s="121">
        <v>1246.5</v>
      </c>
      <c r="F132" s="121">
        <f t="shared" si="12"/>
        <v>0</v>
      </c>
      <c r="G132" s="160">
        <f>IF(D132=0,0,E132/D132*100)</f>
        <v>0</v>
      </c>
    </row>
    <row r="133" spans="1:7" ht="12.75" x14ac:dyDescent="0.2">
      <c r="A133" s="166" t="s">
        <v>258</v>
      </c>
      <c r="B133" s="160"/>
      <c r="C133" s="160">
        <v>1246.5</v>
      </c>
      <c r="D133" s="160">
        <v>1246.5</v>
      </c>
      <c r="E133" s="160">
        <v>0</v>
      </c>
      <c r="F133" s="160">
        <f>IF(B133="",0,IF(B133=0,0,E133/B133*100))</f>
        <v>0</v>
      </c>
      <c r="G133" s="160">
        <f>IF(D133=0,0,E133/D133*100)</f>
        <v>0</v>
      </c>
    </row>
    <row r="134" spans="1:7" ht="12.75" x14ac:dyDescent="0.2">
      <c r="A134" s="167" t="s">
        <v>259</v>
      </c>
      <c r="B134" s="157"/>
      <c r="C134" s="157"/>
      <c r="D134" s="157"/>
      <c r="E134" s="157"/>
      <c r="F134" s="157"/>
      <c r="G134" s="157"/>
    </row>
    <row r="135" spans="1:7" ht="12.75" x14ac:dyDescent="0.2">
      <c r="A135" s="168" t="s">
        <v>169</v>
      </c>
      <c r="B135" s="158"/>
      <c r="C135" s="158"/>
      <c r="D135" s="158"/>
      <c r="E135" s="158"/>
      <c r="F135" s="158"/>
      <c r="G135" s="158"/>
    </row>
    <row r="136" spans="1:7" ht="12.75" x14ac:dyDescent="0.2">
      <c r="A136" s="169" t="s">
        <v>260</v>
      </c>
      <c r="B136" s="159"/>
      <c r="C136" s="159">
        <v>0</v>
      </c>
      <c r="D136" s="159">
        <f>SUM(D137:D137)</f>
        <v>0</v>
      </c>
      <c r="E136" s="159">
        <f>SUM(E137:E137)</f>
        <v>307.95999999999998</v>
      </c>
      <c r="F136" s="159"/>
      <c r="G136" s="159">
        <f>IF(D136=0,0,E136/D136*100)</f>
        <v>0</v>
      </c>
    </row>
    <row r="137" spans="1:7" ht="12.75" x14ac:dyDescent="0.2">
      <c r="A137" s="166" t="s">
        <v>223</v>
      </c>
      <c r="B137" s="160"/>
      <c r="C137" s="160">
        <v>0</v>
      </c>
      <c r="D137" s="160">
        <v>0</v>
      </c>
      <c r="E137" s="160">
        <v>307.95999999999998</v>
      </c>
      <c r="F137" s="160">
        <f>IF(B137="",0,IF(B137=0,0,E137/B137*100))</f>
        <v>0</v>
      </c>
      <c r="G137" s="160">
        <f>IF(D137=0,0,E137/D137*100)</f>
        <v>0</v>
      </c>
    </row>
    <row r="138" spans="1:7" ht="12.75" x14ac:dyDescent="0.2">
      <c r="A138" s="167" t="s">
        <v>261</v>
      </c>
      <c r="B138" s="157"/>
      <c r="C138" s="157"/>
      <c r="D138" s="157"/>
      <c r="E138" s="157"/>
      <c r="F138" s="157"/>
      <c r="G138" s="157"/>
    </row>
    <row r="139" spans="1:7" ht="12.75" x14ac:dyDescent="0.2">
      <c r="A139" s="168" t="s">
        <v>169</v>
      </c>
      <c r="B139" s="158"/>
      <c r="C139" s="158"/>
      <c r="D139" s="158"/>
      <c r="E139" s="158"/>
      <c r="F139" s="158"/>
      <c r="G139" s="158"/>
    </row>
    <row r="140" spans="1:7" ht="12.75" x14ac:dyDescent="0.2">
      <c r="A140" s="169" t="s">
        <v>262</v>
      </c>
      <c r="B140" s="159"/>
      <c r="C140" s="159">
        <v>121901.06</v>
      </c>
      <c r="D140" s="159">
        <f>SUM(D141:D144)</f>
        <v>121901.06</v>
      </c>
      <c r="E140" s="159">
        <f>SUM(E141:E144)</f>
        <v>71574.849999999991</v>
      </c>
      <c r="F140" s="159"/>
      <c r="G140" s="159">
        <f t="shared" ref="G140:G148" si="13">IF(D140=0,0,E140/D140*100)</f>
        <v>58.715527166047607</v>
      </c>
    </row>
    <row r="141" spans="1:7" ht="12.75" x14ac:dyDescent="0.2">
      <c r="A141" s="166" t="s">
        <v>223</v>
      </c>
      <c r="B141" s="160"/>
      <c r="C141" s="160">
        <v>86259.4</v>
      </c>
      <c r="D141" s="160">
        <v>86259.4</v>
      </c>
      <c r="E141" s="160">
        <v>57895.040000000001</v>
      </c>
      <c r="F141" s="160">
        <f>IF(B141="",0,IF(B141=0,0,E141/B141*100))</f>
        <v>0</v>
      </c>
      <c r="G141" s="160">
        <f t="shared" si="13"/>
        <v>67.117369237439632</v>
      </c>
    </row>
    <row r="142" spans="1:7" ht="12.75" x14ac:dyDescent="0.2">
      <c r="A142" s="166" t="s">
        <v>228</v>
      </c>
      <c r="B142" s="160"/>
      <c r="C142" s="160">
        <v>13600</v>
      </c>
      <c r="D142" s="160">
        <v>13600</v>
      </c>
      <c r="E142" s="160">
        <v>900</v>
      </c>
      <c r="F142" s="160">
        <f>IF(B142="",0,IF(B142=0,0,E142/B142*100))</f>
        <v>0</v>
      </c>
      <c r="G142" s="160">
        <f t="shared" si="13"/>
        <v>6.6176470588235299</v>
      </c>
    </row>
    <row r="143" spans="1:7" ht="12.75" x14ac:dyDescent="0.2">
      <c r="A143" s="166" t="s">
        <v>229</v>
      </c>
      <c r="B143" s="160"/>
      <c r="C143" s="160">
        <v>18345.310000000001</v>
      </c>
      <c r="D143" s="160">
        <v>18345.310000000001</v>
      </c>
      <c r="E143" s="160">
        <v>9552.69</v>
      </c>
      <c r="F143" s="160">
        <f>IF(B143="",0,IF(B143=0,0,E143/B143*100))</f>
        <v>0</v>
      </c>
      <c r="G143" s="160">
        <f t="shared" si="13"/>
        <v>52.071564884976048</v>
      </c>
    </row>
    <row r="144" spans="1:7" ht="12.75" x14ac:dyDescent="0.2">
      <c r="A144" s="166" t="s">
        <v>230</v>
      </c>
      <c r="B144" s="160"/>
      <c r="C144" s="160">
        <v>3696.35</v>
      </c>
      <c r="D144" s="160">
        <v>3696.35</v>
      </c>
      <c r="E144" s="160">
        <v>3227.12</v>
      </c>
      <c r="F144" s="160">
        <f>IF(B144="",0,IF(B144=0,0,E144/B144*100))</f>
        <v>0</v>
      </c>
      <c r="G144" s="160">
        <f t="shared" si="13"/>
        <v>87.305585239493013</v>
      </c>
    </row>
    <row r="145" spans="1:7" ht="12.75" x14ac:dyDescent="0.2">
      <c r="A145" s="194" t="s">
        <v>263</v>
      </c>
      <c r="B145" s="195">
        <v>0</v>
      </c>
      <c r="C145" s="195">
        <v>0</v>
      </c>
      <c r="D145" s="195">
        <v>0</v>
      </c>
      <c r="E145" s="195">
        <v>1136.3499999999999</v>
      </c>
      <c r="F145" s="195">
        <f>IF(B145=0,0,E145/B145*100)</f>
        <v>0</v>
      </c>
      <c r="G145" s="195">
        <f t="shared" si="13"/>
        <v>0</v>
      </c>
    </row>
    <row r="146" spans="1:7" x14ac:dyDescent="0.25">
      <c r="A146" s="196" t="s">
        <v>264</v>
      </c>
      <c r="B146" s="198">
        <v>0</v>
      </c>
      <c r="C146" s="198">
        <v>0</v>
      </c>
      <c r="D146" s="198">
        <v>0</v>
      </c>
      <c r="E146" s="198">
        <v>93332.479999999996</v>
      </c>
      <c r="F146" s="198">
        <f>IF(B146=0,0,E146/B146*100)</f>
        <v>0</v>
      </c>
      <c r="G146" s="198">
        <f t="shared" si="13"/>
        <v>0</v>
      </c>
    </row>
    <row r="147" spans="1:7" x14ac:dyDescent="0.25">
      <c r="A147" s="197" t="s">
        <v>265</v>
      </c>
      <c r="B147" s="199">
        <v>0</v>
      </c>
      <c r="C147" s="199">
        <v>0</v>
      </c>
      <c r="D147" s="199">
        <v>0</v>
      </c>
      <c r="E147" s="199">
        <v>26891.65</v>
      </c>
      <c r="F147" s="199">
        <f>IF(B147=0,0,E147/B147*100)</f>
        <v>0</v>
      </c>
      <c r="G147" s="199">
        <f t="shared" si="13"/>
        <v>0</v>
      </c>
    </row>
    <row r="148" spans="1:7" x14ac:dyDescent="0.25">
      <c r="A148" s="176" t="s">
        <v>164</v>
      </c>
      <c r="B148" s="200">
        <v>1842694.68</v>
      </c>
      <c r="C148" s="200">
        <v>3796494.56</v>
      </c>
      <c r="D148" s="200">
        <v>3796494.56</v>
      </c>
      <c r="E148" s="200">
        <v>2077309.83</v>
      </c>
      <c r="F148" s="200">
        <f>IF(B148=0,0,E148/B148*100)</f>
        <v>112.73217709620782</v>
      </c>
      <c r="G148" s="200">
        <f t="shared" si="13"/>
        <v>54.716523286681593</v>
      </c>
    </row>
  </sheetData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Opći dio</vt:lpstr>
      <vt:lpstr>Prihodi i rashodi -ekon. klf.</vt:lpstr>
      <vt:lpstr>Prihodi i rashodi -izvori</vt:lpstr>
      <vt:lpstr>Prih i rash.-progr.,funk izvori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User69</dc:creator>
  <cp:lastModifiedBy>Marina Vrlika</cp:lastModifiedBy>
  <dcterms:modified xsi:type="dcterms:W3CDTF">2026-07-29T11:46:29Z</dcterms:modified>
</cp:coreProperties>
</file>